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a\111\"/>
    </mc:Choice>
  </mc:AlternateContent>
  <xr:revisionPtr revIDLastSave="0" documentId="8_{4D6D290E-77AE-4FFE-A058-7C777460D505}" xr6:coauthVersionLast="36" xr6:coauthVersionMax="36" xr10:uidLastSave="{00000000-0000-0000-0000-000000000000}"/>
  <bookViews>
    <workbookView xWindow="0" yWindow="0" windowWidth="21585" windowHeight="15975" xr2:uid="{DBB9B529-43FB-48EC-B8BE-D633B9874F74}"/>
  </bookViews>
  <sheets>
    <sheet name="Ф.2.1" sheetId="1" r:id="rId1"/>
  </sheets>
  <externalReferences>
    <externalReference r:id="rId2"/>
  </externalReferences>
  <definedNames>
    <definedName name="_xlnm.Print_Titles" localSheetId="0">'Ф.2.1'!$22:$22</definedName>
    <definedName name="_xlnm.Print_Area" localSheetId="0">'Ф.2.1'!$A$1:$L$87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G103" i="1"/>
  <c r="A103" i="1"/>
  <c r="G101" i="1"/>
  <c r="A101" i="1"/>
  <c r="J87" i="1"/>
  <c r="J85" i="1"/>
  <c r="J84" i="1"/>
  <c r="I84" i="1"/>
  <c r="H84" i="1"/>
  <c r="G84" i="1"/>
  <c r="F84" i="1"/>
  <c r="E84" i="1"/>
  <c r="D84" i="1"/>
  <c r="J83" i="1"/>
  <c r="J82" i="1"/>
  <c r="J81" i="1"/>
  <c r="I80" i="1"/>
  <c r="H80" i="1"/>
  <c r="G80" i="1"/>
  <c r="G79" i="1" s="1"/>
  <c r="F80" i="1"/>
  <c r="J80" i="1" s="1"/>
  <c r="E80" i="1"/>
  <c r="D80" i="1"/>
  <c r="D79" i="1" s="1"/>
  <c r="I79" i="1"/>
  <c r="H79" i="1"/>
  <c r="F79" i="1"/>
  <c r="E79" i="1"/>
  <c r="J78" i="1"/>
  <c r="J77" i="1"/>
  <c r="J76" i="1"/>
  <c r="J75" i="1"/>
  <c r="I74" i="1"/>
  <c r="H74" i="1"/>
  <c r="G74" i="1"/>
  <c r="F74" i="1"/>
  <c r="J74" i="1" s="1"/>
  <c r="E74" i="1"/>
  <c r="D74" i="1"/>
  <c r="J73" i="1"/>
  <c r="J72" i="1"/>
  <c r="J71" i="1"/>
  <c r="J70" i="1"/>
  <c r="J69" i="1"/>
  <c r="J68" i="1"/>
  <c r="I68" i="1"/>
  <c r="H68" i="1"/>
  <c r="G68" i="1"/>
  <c r="F68" i="1"/>
  <c r="E68" i="1"/>
  <c r="D68" i="1"/>
  <c r="J67" i="1"/>
  <c r="J66" i="1"/>
  <c r="I65" i="1"/>
  <c r="I60" i="1" s="1"/>
  <c r="I59" i="1" s="1"/>
  <c r="H65" i="1"/>
  <c r="G65" i="1"/>
  <c r="F65" i="1"/>
  <c r="J65" i="1" s="1"/>
  <c r="E65" i="1"/>
  <c r="E60" i="1" s="1"/>
  <c r="E59" i="1" s="1"/>
  <c r="D65" i="1"/>
  <c r="J64" i="1"/>
  <c r="J63" i="1"/>
  <c r="I62" i="1"/>
  <c r="H62" i="1"/>
  <c r="G62" i="1"/>
  <c r="F62" i="1"/>
  <c r="J62" i="1" s="1"/>
  <c r="E62" i="1"/>
  <c r="D62" i="1"/>
  <c r="J61" i="1"/>
  <c r="H60" i="1"/>
  <c r="H59" i="1" s="1"/>
  <c r="G60" i="1"/>
  <c r="G59" i="1" s="1"/>
  <c r="D60" i="1"/>
  <c r="D59" i="1" s="1"/>
  <c r="J58" i="1"/>
  <c r="J57" i="1"/>
  <c r="J56" i="1"/>
  <c r="J55" i="1"/>
  <c r="I54" i="1"/>
  <c r="H54" i="1"/>
  <c r="G54" i="1"/>
  <c r="F54" i="1"/>
  <c r="J54" i="1" s="1"/>
  <c r="D54" i="1"/>
  <c r="J53" i="1"/>
  <c r="J52" i="1"/>
  <c r="J51" i="1"/>
  <c r="I50" i="1"/>
  <c r="H50" i="1"/>
  <c r="G50" i="1"/>
  <c r="J50" i="1" s="1"/>
  <c r="F50" i="1"/>
  <c r="E50" i="1"/>
  <c r="D50" i="1"/>
  <c r="J49" i="1"/>
  <c r="J48" i="1"/>
  <c r="I47" i="1"/>
  <c r="H47" i="1"/>
  <c r="G47" i="1"/>
  <c r="J47" i="1" s="1"/>
  <c r="F47" i="1"/>
  <c r="E47" i="1"/>
  <c r="D47" i="1"/>
  <c r="J46" i="1"/>
  <c r="J45" i="1"/>
  <c r="I44" i="1"/>
  <c r="I30" i="1" s="1"/>
  <c r="H44" i="1"/>
  <c r="J44" i="1" s="1"/>
  <c r="G44" i="1"/>
  <c r="F44" i="1"/>
  <c r="D44" i="1"/>
  <c r="J43" i="1"/>
  <c r="J42" i="1"/>
  <c r="J41" i="1"/>
  <c r="J40" i="1"/>
  <c r="J39" i="1"/>
  <c r="J38" i="1"/>
  <c r="I37" i="1"/>
  <c r="H37" i="1"/>
  <c r="G37" i="1"/>
  <c r="G30" i="1" s="1"/>
  <c r="D37" i="1"/>
  <c r="D30" i="1" s="1"/>
  <c r="D24" i="1" s="1"/>
  <c r="J36" i="1"/>
  <c r="J35" i="1"/>
  <c r="J34" i="1"/>
  <c r="J33" i="1"/>
  <c r="J32" i="1"/>
  <c r="J31" i="1"/>
  <c r="H30" i="1"/>
  <c r="F30" i="1"/>
  <c r="J29" i="1"/>
  <c r="J28" i="1"/>
  <c r="J27" i="1"/>
  <c r="I26" i="1"/>
  <c r="I25" i="1" s="1"/>
  <c r="I24" i="1" s="1"/>
  <c r="I23" i="1" s="1"/>
  <c r="H26" i="1"/>
  <c r="J26" i="1" s="1"/>
  <c r="G26" i="1"/>
  <c r="D26" i="1"/>
  <c r="H25" i="1"/>
  <c r="H24" i="1" s="1"/>
  <c r="H23" i="1" s="1"/>
  <c r="G25" i="1"/>
  <c r="F25" i="1"/>
  <c r="J25" i="1" s="1"/>
  <c r="D25" i="1"/>
  <c r="E23" i="1"/>
  <c r="E15" i="1"/>
  <c r="E14" i="1"/>
  <c r="E13" i="1"/>
  <c r="D12" i="1"/>
  <c r="E12" i="1" s="1"/>
  <c r="J11" i="1"/>
  <c r="B11" i="1"/>
  <c r="B10" i="1"/>
  <c r="J9" i="1"/>
  <c r="B9" i="1"/>
  <c r="G5" i="1"/>
  <c r="A5" i="1"/>
  <c r="D23" i="1" l="1"/>
  <c r="G24" i="1"/>
  <c r="G23" i="1" s="1"/>
  <c r="J30" i="1"/>
  <c r="J79" i="1"/>
  <c r="F24" i="1"/>
  <c r="F60" i="1"/>
  <c r="J37" i="1"/>
  <c r="J60" i="1" l="1"/>
  <c r="F59" i="1"/>
  <c r="J59" i="1" s="1"/>
  <c r="J24" i="1"/>
  <c r="F23" i="1" l="1"/>
  <c r="J23" i="1" s="1"/>
</calcChain>
</file>

<file path=xl/sharedStrings.xml><?xml version="1.0" encoding="utf-8"?>
<sst xmlns="http://schemas.openxmlformats.org/spreadsheetml/2006/main" count="115" uniqueCount="108">
  <si>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</si>
  <si>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</si>
  <si>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2025 рік</t>
  </si>
  <si>
    <t>коди</t>
  </si>
  <si>
    <t>Установа</t>
  </si>
  <si>
    <t>за ЄДРПОУ</t>
  </si>
  <si>
    <t>Територія</t>
  </si>
  <si>
    <t>за КАТOTГГ</t>
  </si>
  <si>
    <t>UA53080370010183642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</si>
  <si>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</si>
  <si>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</si>
  <si>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12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</si>
  <si>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</si>
  <si>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7861010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</si>
  <si>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</si>
  <si>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</si>
  <si>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-</t>
  </si>
  <si>
    <t>Періодичність: річна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</si>
  <si>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</si>
  <si>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</si>
  <si>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</si>
  <si>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</si>
  <si>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</si>
  <si>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12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</si>
  <si>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</si>
  <si>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</si>
  <si>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</si>
  <si>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</si>
  <si>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</si>
  <si>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12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</si>
  <si>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</si>
  <si>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</si>
  <si>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12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</si>
  <si>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</si>
  <si>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</si>
  <si>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</si>
  <si>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</si>
  <si>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</si>
  <si>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</si>
  <si>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</si>
  <si>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</si>
  <si>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</si>
  <si>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</si>
  <si>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</si>
  <si>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</si>
  <si>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</si>
  <si>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</si>
  <si>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</si>
  <si>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</si>
  <si>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</si>
  <si>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</si>
  <si>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</si>
  <si>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</si>
  <si>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</si>
  <si>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</si>
  <si>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</si>
  <si>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</si>
  <si>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</si>
  <si>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</si>
  <si>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</si>
  <si>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</si>
  <si>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</si>
  <si>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</si>
  <si>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</si>
  <si>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</si>
  <si>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</si>
  <si>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</si>
  <si>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</si>
  <si>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</si>
  <si>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</si>
  <si>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</si>
  <si>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</si>
  <si>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</si>
  <si>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</si>
  <si>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</si>
  <si>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</si>
  <si>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</si>
  <si>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</si>
  <si>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</si>
  <si>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</si>
  <si>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</si>
  <si>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</si>
  <si>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</si>
  <si>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</si>
  <si>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</si>
  <si>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</si>
  <si>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</si>
  <si>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</si>
  <si>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</si>
  <si>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</si>
  <si>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</si>
  <si>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</si>
  <si>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</si>
  <si>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</si>
  <si>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</si>
  <si>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</si>
  <si>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</si>
  <si>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</si>
  <si>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</si>
  <si>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12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</si>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</sst>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/>
    <xf numFmtId="0" fontId="1" fillId="0" borderId="2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3" fillId="2" borderId="1" xfId="0" applyNumberFormat="1" applyFont="1" applyFill="1" applyBorder="1" applyAlignment="1" applyProtection="1">
      <alignment horizontal="center" wrapText="1"/>
    </xf>
    <xf numFmtId="49" fontId="3" fillId="3" borderId="1" xfId="0" applyNumberFormat="1" applyFont="1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 wrapText="1"/>
    </xf>
    <xf numFmtId="0" fontId="5" fillId="0" borderId="1" xfId="0" applyFont="1" applyBorder="1" applyAlignment="1">
      <alignment horizontal="left" wrapText="1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left" wrapText="1"/>
    </xf>
    <xf numFmtId="0" fontId="1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1" fillId="2" borderId="4" xfId="0" applyNumberFormat="1" applyFont="1" applyFill="1" applyBorder="1" applyAlignment="1" applyProtection="1">
      <alignment horizontal="right"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1" fillId="2" borderId="4" xfId="0" applyNumberFormat="1" applyFont="1" applyFill="1" applyBorder="1" applyAlignment="1" applyProtection="1">
      <alignment horizontal="right" vertical="center"/>
      <protection locked="0"/>
    </xf>
    <xf numFmtId="164" fontId="1" fillId="2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5" fillId="2" borderId="6" xfId="0" applyNumberFormat="1" applyFont="1" applyFill="1" applyBorder="1" applyAlignment="1" applyProtection="1">
      <alignment horizontal="right" vertical="center"/>
    </xf>
    <xf numFmtId="2" fontId="5" fillId="2" borderId="5" xfId="0" applyNumberFormat="1" applyFont="1" applyFill="1" applyBorder="1" applyAlignment="1" applyProtection="1">
      <alignment horizontal="right" vertical="center"/>
    </xf>
    <xf numFmtId="2" fontId="3" fillId="0" borderId="5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2" xfId="0" applyNumberFormat="1" applyFont="1" applyFill="1" applyBorder="1" applyAlignment="1" applyProtection="1">
      <alignment horizontal="right" vertical="center"/>
    </xf>
    <xf numFmtId="2" fontId="1" fillId="0" borderId="2" xfId="0" applyNumberFormat="1" applyFont="1" applyBorder="1" applyAlignment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7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2" fontId="3" fillId="2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</xf>
    <xf numFmtId="2" fontId="1" fillId="0" borderId="2" xfId="0" applyNumberFormat="1" applyFont="1" applyBorder="1" applyAlignment="1" applyProtection="1">
      <alignment horizontal="right" vertical="center" wrapText="1"/>
    </xf>
    <xf numFmtId="0" fontId="11" fillId="0" borderId="0" xfId="0" applyFont="1"/>
    <xf numFmtId="0" fontId="11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 vertical="top"/>
    </xf>
    <xf numFmtId="2" fontId="1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7861010%20%202025%20-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7">
          <cell r="F7">
            <v>1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"08"січня 2026 року</v>
          </cell>
        </row>
        <row r="26">
          <cell r="F26" t="str">
            <v>Павло КРОПИВКА</v>
          </cell>
        </row>
        <row r="28">
          <cell r="F28" t="str">
            <v>Наталія КАЛУГА</v>
          </cell>
        </row>
        <row r="30">
          <cell r="F30" t="str">
            <v>Директор Департаменту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2">
          <cell r="A2" t="str">
            <v>про надходження та використання коштів загального фонду (форма</v>
          </cell>
          <cell r="C2" t="str">
            <v xml:space="preserve">      №2д,</v>
          </cell>
          <cell r="D2" t="str">
            <v xml:space="preserve">      №2м)</v>
          </cell>
        </row>
      </sheetData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9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80" refreshError="1"/>
      <sheetData sheetId="281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79AD-0212-4686-BA8A-3DD56A0595FF}">
  <sheetPr codeName="Аркуш7"/>
  <dimension ref="A1:N107"/>
  <sheetViews>
    <sheetView tabSelected="1" zoomScaleNormal="100" zoomScaleSheetLayoutView="200" workbookViewId="0">
      <selection activeCell="J104" sqref="J104"/>
    </sheetView>
  </sheetViews>
  <sheetFormatPr defaultRowHeight="15" x14ac:dyDescent="0.25"/>
  <cols>
    <col min="1" max="1" width="67.85546875" customWidth="1"/>
    <col min="2" max="2" width="10.7109375" customWidth="1"/>
    <col min="3" max="3" width="8.140625" customWidth="1"/>
    <col min="4" max="4" width="20.28515625" customWidth="1"/>
    <col min="5" max="5" width="15.85546875" customWidth="1"/>
    <col min="6" max="6" width="14.7109375" customWidth="1"/>
    <col min="7" max="7" width="19.28515625" customWidth="1"/>
    <col min="8" max="8" width="15.7109375" customWidth="1"/>
    <col min="9" max="9" width="12.28515625" hidden="1" customWidth="1"/>
    <col min="10" max="10" width="23.42578125" customWidth="1"/>
    <col min="14" max="14" width="10.140625" customWidth="1"/>
    <col min="257" max="257" width="67.85546875" customWidth="1"/>
    <col min="258" max="258" width="10.7109375" customWidth="1"/>
    <col min="259" max="259" width="8.140625" customWidth="1"/>
    <col min="260" max="260" width="20.28515625" customWidth="1"/>
    <col min="261" max="261" width="15.85546875" customWidth="1"/>
    <col min="262" max="262" width="14.7109375" customWidth="1"/>
    <col min="263" max="263" width="19.28515625" customWidth="1"/>
    <col min="264" max="264" width="15.7109375" customWidth="1"/>
    <col min="265" max="265" width="0" hidden="1" customWidth="1"/>
    <col min="266" max="266" width="23.42578125" customWidth="1"/>
    <col min="270" max="270" width="10.140625" customWidth="1"/>
    <col min="513" max="513" width="67.85546875" customWidth="1"/>
    <col min="514" max="514" width="10.7109375" customWidth="1"/>
    <col min="515" max="515" width="8.140625" customWidth="1"/>
    <col min="516" max="516" width="20.28515625" customWidth="1"/>
    <col min="517" max="517" width="15.85546875" customWidth="1"/>
    <col min="518" max="518" width="14.7109375" customWidth="1"/>
    <col min="519" max="519" width="19.28515625" customWidth="1"/>
    <col min="520" max="520" width="15.7109375" customWidth="1"/>
    <col min="521" max="521" width="0" hidden="1" customWidth="1"/>
    <col min="522" max="522" width="23.42578125" customWidth="1"/>
    <col min="526" max="526" width="10.140625" customWidth="1"/>
    <col min="769" max="769" width="67.85546875" customWidth="1"/>
    <col min="770" max="770" width="10.7109375" customWidth="1"/>
    <col min="771" max="771" width="8.140625" customWidth="1"/>
    <col min="772" max="772" width="20.28515625" customWidth="1"/>
    <col min="773" max="773" width="15.85546875" customWidth="1"/>
    <col min="774" max="774" width="14.7109375" customWidth="1"/>
    <col min="775" max="775" width="19.28515625" customWidth="1"/>
    <col min="776" max="776" width="15.7109375" customWidth="1"/>
    <col min="777" max="777" width="0" hidden="1" customWidth="1"/>
    <col min="778" max="778" width="23.42578125" customWidth="1"/>
    <col min="782" max="782" width="10.140625" customWidth="1"/>
    <col min="1025" max="1025" width="67.85546875" customWidth="1"/>
    <col min="1026" max="1026" width="10.7109375" customWidth="1"/>
    <col min="1027" max="1027" width="8.140625" customWidth="1"/>
    <col min="1028" max="1028" width="20.28515625" customWidth="1"/>
    <col min="1029" max="1029" width="15.85546875" customWidth="1"/>
    <col min="1030" max="1030" width="14.7109375" customWidth="1"/>
    <col min="1031" max="1031" width="19.28515625" customWidth="1"/>
    <col min="1032" max="1032" width="15.7109375" customWidth="1"/>
    <col min="1033" max="1033" width="0" hidden="1" customWidth="1"/>
    <col min="1034" max="1034" width="23.42578125" customWidth="1"/>
    <col min="1038" max="1038" width="10.140625" customWidth="1"/>
    <col min="1281" max="1281" width="67.85546875" customWidth="1"/>
    <col min="1282" max="1282" width="10.7109375" customWidth="1"/>
    <col min="1283" max="1283" width="8.140625" customWidth="1"/>
    <col min="1284" max="1284" width="20.28515625" customWidth="1"/>
    <col min="1285" max="1285" width="15.85546875" customWidth="1"/>
    <col min="1286" max="1286" width="14.7109375" customWidth="1"/>
    <col min="1287" max="1287" width="19.28515625" customWidth="1"/>
    <col min="1288" max="1288" width="15.7109375" customWidth="1"/>
    <col min="1289" max="1289" width="0" hidden="1" customWidth="1"/>
    <col min="1290" max="1290" width="23.42578125" customWidth="1"/>
    <col min="1294" max="1294" width="10.140625" customWidth="1"/>
    <col min="1537" max="1537" width="67.85546875" customWidth="1"/>
    <col min="1538" max="1538" width="10.7109375" customWidth="1"/>
    <col min="1539" max="1539" width="8.140625" customWidth="1"/>
    <col min="1540" max="1540" width="20.28515625" customWidth="1"/>
    <col min="1541" max="1541" width="15.85546875" customWidth="1"/>
    <col min="1542" max="1542" width="14.7109375" customWidth="1"/>
    <col min="1543" max="1543" width="19.28515625" customWidth="1"/>
    <col min="1544" max="1544" width="15.7109375" customWidth="1"/>
    <col min="1545" max="1545" width="0" hidden="1" customWidth="1"/>
    <col min="1546" max="1546" width="23.42578125" customWidth="1"/>
    <col min="1550" max="1550" width="10.140625" customWidth="1"/>
    <col min="1793" max="1793" width="67.85546875" customWidth="1"/>
    <col min="1794" max="1794" width="10.7109375" customWidth="1"/>
    <col min="1795" max="1795" width="8.140625" customWidth="1"/>
    <col min="1796" max="1796" width="20.28515625" customWidth="1"/>
    <col min="1797" max="1797" width="15.85546875" customWidth="1"/>
    <col min="1798" max="1798" width="14.7109375" customWidth="1"/>
    <col min="1799" max="1799" width="19.28515625" customWidth="1"/>
    <col min="1800" max="1800" width="15.7109375" customWidth="1"/>
    <col min="1801" max="1801" width="0" hidden="1" customWidth="1"/>
    <col min="1802" max="1802" width="23.42578125" customWidth="1"/>
    <col min="1806" max="1806" width="10.140625" customWidth="1"/>
    <col min="2049" max="2049" width="67.85546875" customWidth="1"/>
    <col min="2050" max="2050" width="10.7109375" customWidth="1"/>
    <col min="2051" max="2051" width="8.140625" customWidth="1"/>
    <col min="2052" max="2052" width="20.28515625" customWidth="1"/>
    <col min="2053" max="2053" width="15.85546875" customWidth="1"/>
    <col min="2054" max="2054" width="14.7109375" customWidth="1"/>
    <col min="2055" max="2055" width="19.28515625" customWidth="1"/>
    <col min="2056" max="2056" width="15.7109375" customWidth="1"/>
    <col min="2057" max="2057" width="0" hidden="1" customWidth="1"/>
    <col min="2058" max="2058" width="23.42578125" customWidth="1"/>
    <col min="2062" max="2062" width="10.140625" customWidth="1"/>
    <col min="2305" max="2305" width="67.85546875" customWidth="1"/>
    <col min="2306" max="2306" width="10.7109375" customWidth="1"/>
    <col min="2307" max="2307" width="8.140625" customWidth="1"/>
    <col min="2308" max="2308" width="20.28515625" customWidth="1"/>
    <col min="2309" max="2309" width="15.85546875" customWidth="1"/>
    <col min="2310" max="2310" width="14.7109375" customWidth="1"/>
    <col min="2311" max="2311" width="19.28515625" customWidth="1"/>
    <col min="2312" max="2312" width="15.7109375" customWidth="1"/>
    <col min="2313" max="2313" width="0" hidden="1" customWidth="1"/>
    <col min="2314" max="2314" width="23.42578125" customWidth="1"/>
    <col min="2318" max="2318" width="10.140625" customWidth="1"/>
    <col min="2561" max="2561" width="67.85546875" customWidth="1"/>
    <col min="2562" max="2562" width="10.7109375" customWidth="1"/>
    <col min="2563" max="2563" width="8.140625" customWidth="1"/>
    <col min="2564" max="2564" width="20.28515625" customWidth="1"/>
    <col min="2565" max="2565" width="15.85546875" customWidth="1"/>
    <col min="2566" max="2566" width="14.7109375" customWidth="1"/>
    <col min="2567" max="2567" width="19.28515625" customWidth="1"/>
    <col min="2568" max="2568" width="15.7109375" customWidth="1"/>
    <col min="2569" max="2569" width="0" hidden="1" customWidth="1"/>
    <col min="2570" max="2570" width="23.42578125" customWidth="1"/>
    <col min="2574" max="2574" width="10.140625" customWidth="1"/>
    <col min="2817" max="2817" width="67.85546875" customWidth="1"/>
    <col min="2818" max="2818" width="10.7109375" customWidth="1"/>
    <col min="2819" max="2819" width="8.140625" customWidth="1"/>
    <col min="2820" max="2820" width="20.28515625" customWidth="1"/>
    <col min="2821" max="2821" width="15.85546875" customWidth="1"/>
    <col min="2822" max="2822" width="14.7109375" customWidth="1"/>
    <col min="2823" max="2823" width="19.28515625" customWidth="1"/>
    <col min="2824" max="2824" width="15.7109375" customWidth="1"/>
    <col min="2825" max="2825" width="0" hidden="1" customWidth="1"/>
    <col min="2826" max="2826" width="23.42578125" customWidth="1"/>
    <col min="2830" max="2830" width="10.140625" customWidth="1"/>
    <col min="3073" max="3073" width="67.85546875" customWidth="1"/>
    <col min="3074" max="3074" width="10.7109375" customWidth="1"/>
    <col min="3075" max="3075" width="8.140625" customWidth="1"/>
    <col min="3076" max="3076" width="20.28515625" customWidth="1"/>
    <col min="3077" max="3077" width="15.85546875" customWidth="1"/>
    <col min="3078" max="3078" width="14.7109375" customWidth="1"/>
    <col min="3079" max="3079" width="19.28515625" customWidth="1"/>
    <col min="3080" max="3080" width="15.7109375" customWidth="1"/>
    <col min="3081" max="3081" width="0" hidden="1" customWidth="1"/>
    <col min="3082" max="3082" width="23.42578125" customWidth="1"/>
    <col min="3086" max="3086" width="10.140625" customWidth="1"/>
    <col min="3329" max="3329" width="67.85546875" customWidth="1"/>
    <col min="3330" max="3330" width="10.7109375" customWidth="1"/>
    <col min="3331" max="3331" width="8.140625" customWidth="1"/>
    <col min="3332" max="3332" width="20.28515625" customWidth="1"/>
    <col min="3333" max="3333" width="15.85546875" customWidth="1"/>
    <col min="3334" max="3334" width="14.7109375" customWidth="1"/>
    <col min="3335" max="3335" width="19.28515625" customWidth="1"/>
    <col min="3336" max="3336" width="15.7109375" customWidth="1"/>
    <col min="3337" max="3337" width="0" hidden="1" customWidth="1"/>
    <col min="3338" max="3338" width="23.42578125" customWidth="1"/>
    <col min="3342" max="3342" width="10.140625" customWidth="1"/>
    <col min="3585" max="3585" width="67.85546875" customWidth="1"/>
    <col min="3586" max="3586" width="10.7109375" customWidth="1"/>
    <col min="3587" max="3587" width="8.140625" customWidth="1"/>
    <col min="3588" max="3588" width="20.28515625" customWidth="1"/>
    <col min="3589" max="3589" width="15.85546875" customWidth="1"/>
    <col min="3590" max="3590" width="14.7109375" customWidth="1"/>
    <col min="3591" max="3591" width="19.28515625" customWidth="1"/>
    <col min="3592" max="3592" width="15.7109375" customWidth="1"/>
    <col min="3593" max="3593" width="0" hidden="1" customWidth="1"/>
    <col min="3594" max="3594" width="23.42578125" customWidth="1"/>
    <col min="3598" max="3598" width="10.140625" customWidth="1"/>
    <col min="3841" max="3841" width="67.85546875" customWidth="1"/>
    <col min="3842" max="3842" width="10.7109375" customWidth="1"/>
    <col min="3843" max="3843" width="8.140625" customWidth="1"/>
    <col min="3844" max="3844" width="20.28515625" customWidth="1"/>
    <col min="3845" max="3845" width="15.85546875" customWidth="1"/>
    <col min="3846" max="3846" width="14.7109375" customWidth="1"/>
    <col min="3847" max="3847" width="19.28515625" customWidth="1"/>
    <col min="3848" max="3848" width="15.7109375" customWidth="1"/>
    <col min="3849" max="3849" width="0" hidden="1" customWidth="1"/>
    <col min="3850" max="3850" width="23.42578125" customWidth="1"/>
    <col min="3854" max="3854" width="10.140625" customWidth="1"/>
    <col min="4097" max="4097" width="67.85546875" customWidth="1"/>
    <col min="4098" max="4098" width="10.7109375" customWidth="1"/>
    <col min="4099" max="4099" width="8.140625" customWidth="1"/>
    <col min="4100" max="4100" width="20.28515625" customWidth="1"/>
    <col min="4101" max="4101" width="15.85546875" customWidth="1"/>
    <col min="4102" max="4102" width="14.7109375" customWidth="1"/>
    <col min="4103" max="4103" width="19.28515625" customWidth="1"/>
    <col min="4104" max="4104" width="15.7109375" customWidth="1"/>
    <col min="4105" max="4105" width="0" hidden="1" customWidth="1"/>
    <col min="4106" max="4106" width="23.42578125" customWidth="1"/>
    <col min="4110" max="4110" width="10.140625" customWidth="1"/>
    <col min="4353" max="4353" width="67.85546875" customWidth="1"/>
    <col min="4354" max="4354" width="10.7109375" customWidth="1"/>
    <col min="4355" max="4355" width="8.140625" customWidth="1"/>
    <col min="4356" max="4356" width="20.28515625" customWidth="1"/>
    <col min="4357" max="4357" width="15.85546875" customWidth="1"/>
    <col min="4358" max="4358" width="14.7109375" customWidth="1"/>
    <col min="4359" max="4359" width="19.28515625" customWidth="1"/>
    <col min="4360" max="4360" width="15.7109375" customWidth="1"/>
    <col min="4361" max="4361" width="0" hidden="1" customWidth="1"/>
    <col min="4362" max="4362" width="23.42578125" customWidth="1"/>
    <col min="4366" max="4366" width="10.140625" customWidth="1"/>
    <col min="4609" max="4609" width="67.85546875" customWidth="1"/>
    <col min="4610" max="4610" width="10.7109375" customWidth="1"/>
    <col min="4611" max="4611" width="8.140625" customWidth="1"/>
    <col min="4612" max="4612" width="20.28515625" customWidth="1"/>
    <col min="4613" max="4613" width="15.85546875" customWidth="1"/>
    <col min="4614" max="4614" width="14.7109375" customWidth="1"/>
    <col min="4615" max="4615" width="19.28515625" customWidth="1"/>
    <col min="4616" max="4616" width="15.7109375" customWidth="1"/>
    <col min="4617" max="4617" width="0" hidden="1" customWidth="1"/>
    <col min="4618" max="4618" width="23.42578125" customWidth="1"/>
    <col min="4622" max="4622" width="10.140625" customWidth="1"/>
    <col min="4865" max="4865" width="67.85546875" customWidth="1"/>
    <col min="4866" max="4866" width="10.7109375" customWidth="1"/>
    <col min="4867" max="4867" width="8.140625" customWidth="1"/>
    <col min="4868" max="4868" width="20.28515625" customWidth="1"/>
    <col min="4869" max="4869" width="15.85546875" customWidth="1"/>
    <col min="4870" max="4870" width="14.7109375" customWidth="1"/>
    <col min="4871" max="4871" width="19.28515625" customWidth="1"/>
    <col min="4872" max="4872" width="15.7109375" customWidth="1"/>
    <col min="4873" max="4873" width="0" hidden="1" customWidth="1"/>
    <col min="4874" max="4874" width="23.42578125" customWidth="1"/>
    <col min="4878" max="4878" width="10.140625" customWidth="1"/>
    <col min="5121" max="5121" width="67.85546875" customWidth="1"/>
    <col min="5122" max="5122" width="10.7109375" customWidth="1"/>
    <col min="5123" max="5123" width="8.140625" customWidth="1"/>
    <col min="5124" max="5124" width="20.28515625" customWidth="1"/>
    <col min="5125" max="5125" width="15.85546875" customWidth="1"/>
    <col min="5126" max="5126" width="14.7109375" customWidth="1"/>
    <col min="5127" max="5127" width="19.28515625" customWidth="1"/>
    <col min="5128" max="5128" width="15.7109375" customWidth="1"/>
    <col min="5129" max="5129" width="0" hidden="1" customWidth="1"/>
    <col min="5130" max="5130" width="23.42578125" customWidth="1"/>
    <col min="5134" max="5134" width="10.140625" customWidth="1"/>
    <col min="5377" max="5377" width="67.85546875" customWidth="1"/>
    <col min="5378" max="5378" width="10.7109375" customWidth="1"/>
    <col min="5379" max="5379" width="8.140625" customWidth="1"/>
    <col min="5380" max="5380" width="20.28515625" customWidth="1"/>
    <col min="5381" max="5381" width="15.85546875" customWidth="1"/>
    <col min="5382" max="5382" width="14.7109375" customWidth="1"/>
    <col min="5383" max="5383" width="19.28515625" customWidth="1"/>
    <col min="5384" max="5384" width="15.7109375" customWidth="1"/>
    <col min="5385" max="5385" width="0" hidden="1" customWidth="1"/>
    <col min="5386" max="5386" width="23.42578125" customWidth="1"/>
    <col min="5390" max="5390" width="10.140625" customWidth="1"/>
    <col min="5633" max="5633" width="67.85546875" customWidth="1"/>
    <col min="5634" max="5634" width="10.7109375" customWidth="1"/>
    <col min="5635" max="5635" width="8.140625" customWidth="1"/>
    <col min="5636" max="5636" width="20.28515625" customWidth="1"/>
    <col min="5637" max="5637" width="15.85546875" customWidth="1"/>
    <col min="5638" max="5638" width="14.7109375" customWidth="1"/>
    <col min="5639" max="5639" width="19.28515625" customWidth="1"/>
    <col min="5640" max="5640" width="15.7109375" customWidth="1"/>
    <col min="5641" max="5641" width="0" hidden="1" customWidth="1"/>
    <col min="5642" max="5642" width="23.42578125" customWidth="1"/>
    <col min="5646" max="5646" width="10.140625" customWidth="1"/>
    <col min="5889" max="5889" width="67.85546875" customWidth="1"/>
    <col min="5890" max="5890" width="10.7109375" customWidth="1"/>
    <col min="5891" max="5891" width="8.140625" customWidth="1"/>
    <col min="5892" max="5892" width="20.28515625" customWidth="1"/>
    <col min="5893" max="5893" width="15.85546875" customWidth="1"/>
    <col min="5894" max="5894" width="14.7109375" customWidth="1"/>
    <col min="5895" max="5895" width="19.28515625" customWidth="1"/>
    <col min="5896" max="5896" width="15.7109375" customWidth="1"/>
    <col min="5897" max="5897" width="0" hidden="1" customWidth="1"/>
    <col min="5898" max="5898" width="23.42578125" customWidth="1"/>
    <col min="5902" max="5902" width="10.140625" customWidth="1"/>
    <col min="6145" max="6145" width="67.85546875" customWidth="1"/>
    <col min="6146" max="6146" width="10.7109375" customWidth="1"/>
    <col min="6147" max="6147" width="8.140625" customWidth="1"/>
    <col min="6148" max="6148" width="20.28515625" customWidth="1"/>
    <col min="6149" max="6149" width="15.85546875" customWidth="1"/>
    <col min="6150" max="6150" width="14.7109375" customWidth="1"/>
    <col min="6151" max="6151" width="19.28515625" customWidth="1"/>
    <col min="6152" max="6152" width="15.7109375" customWidth="1"/>
    <col min="6153" max="6153" width="0" hidden="1" customWidth="1"/>
    <col min="6154" max="6154" width="23.42578125" customWidth="1"/>
    <col min="6158" max="6158" width="10.140625" customWidth="1"/>
    <col min="6401" max="6401" width="67.85546875" customWidth="1"/>
    <col min="6402" max="6402" width="10.7109375" customWidth="1"/>
    <col min="6403" max="6403" width="8.140625" customWidth="1"/>
    <col min="6404" max="6404" width="20.28515625" customWidth="1"/>
    <col min="6405" max="6405" width="15.85546875" customWidth="1"/>
    <col min="6406" max="6406" width="14.7109375" customWidth="1"/>
    <col min="6407" max="6407" width="19.28515625" customWidth="1"/>
    <col min="6408" max="6408" width="15.7109375" customWidth="1"/>
    <col min="6409" max="6409" width="0" hidden="1" customWidth="1"/>
    <col min="6410" max="6410" width="23.42578125" customWidth="1"/>
    <col min="6414" max="6414" width="10.140625" customWidth="1"/>
    <col min="6657" max="6657" width="67.85546875" customWidth="1"/>
    <col min="6658" max="6658" width="10.7109375" customWidth="1"/>
    <col min="6659" max="6659" width="8.140625" customWidth="1"/>
    <col min="6660" max="6660" width="20.28515625" customWidth="1"/>
    <col min="6661" max="6661" width="15.85546875" customWidth="1"/>
    <col min="6662" max="6662" width="14.7109375" customWidth="1"/>
    <col min="6663" max="6663" width="19.28515625" customWidth="1"/>
    <col min="6664" max="6664" width="15.7109375" customWidth="1"/>
    <col min="6665" max="6665" width="0" hidden="1" customWidth="1"/>
    <col min="6666" max="6666" width="23.42578125" customWidth="1"/>
    <col min="6670" max="6670" width="10.140625" customWidth="1"/>
    <col min="6913" max="6913" width="67.85546875" customWidth="1"/>
    <col min="6914" max="6914" width="10.7109375" customWidth="1"/>
    <col min="6915" max="6915" width="8.140625" customWidth="1"/>
    <col min="6916" max="6916" width="20.28515625" customWidth="1"/>
    <col min="6917" max="6917" width="15.85546875" customWidth="1"/>
    <col min="6918" max="6918" width="14.7109375" customWidth="1"/>
    <col min="6919" max="6919" width="19.28515625" customWidth="1"/>
    <col min="6920" max="6920" width="15.7109375" customWidth="1"/>
    <col min="6921" max="6921" width="0" hidden="1" customWidth="1"/>
    <col min="6922" max="6922" width="23.42578125" customWidth="1"/>
    <col min="6926" max="6926" width="10.140625" customWidth="1"/>
    <col min="7169" max="7169" width="67.85546875" customWidth="1"/>
    <col min="7170" max="7170" width="10.7109375" customWidth="1"/>
    <col min="7171" max="7171" width="8.140625" customWidth="1"/>
    <col min="7172" max="7172" width="20.28515625" customWidth="1"/>
    <col min="7173" max="7173" width="15.85546875" customWidth="1"/>
    <col min="7174" max="7174" width="14.7109375" customWidth="1"/>
    <col min="7175" max="7175" width="19.28515625" customWidth="1"/>
    <col min="7176" max="7176" width="15.7109375" customWidth="1"/>
    <col min="7177" max="7177" width="0" hidden="1" customWidth="1"/>
    <col min="7178" max="7178" width="23.42578125" customWidth="1"/>
    <col min="7182" max="7182" width="10.140625" customWidth="1"/>
    <col min="7425" max="7425" width="67.85546875" customWidth="1"/>
    <col min="7426" max="7426" width="10.7109375" customWidth="1"/>
    <col min="7427" max="7427" width="8.140625" customWidth="1"/>
    <col min="7428" max="7428" width="20.28515625" customWidth="1"/>
    <col min="7429" max="7429" width="15.85546875" customWidth="1"/>
    <col min="7430" max="7430" width="14.7109375" customWidth="1"/>
    <col min="7431" max="7431" width="19.28515625" customWidth="1"/>
    <col min="7432" max="7432" width="15.7109375" customWidth="1"/>
    <col min="7433" max="7433" width="0" hidden="1" customWidth="1"/>
    <col min="7434" max="7434" width="23.42578125" customWidth="1"/>
    <col min="7438" max="7438" width="10.140625" customWidth="1"/>
    <col min="7681" max="7681" width="67.85546875" customWidth="1"/>
    <col min="7682" max="7682" width="10.7109375" customWidth="1"/>
    <col min="7683" max="7683" width="8.140625" customWidth="1"/>
    <col min="7684" max="7684" width="20.28515625" customWidth="1"/>
    <col min="7685" max="7685" width="15.85546875" customWidth="1"/>
    <col min="7686" max="7686" width="14.7109375" customWidth="1"/>
    <col min="7687" max="7687" width="19.28515625" customWidth="1"/>
    <col min="7688" max="7688" width="15.7109375" customWidth="1"/>
    <col min="7689" max="7689" width="0" hidden="1" customWidth="1"/>
    <col min="7690" max="7690" width="23.42578125" customWidth="1"/>
    <col min="7694" max="7694" width="10.140625" customWidth="1"/>
    <col min="7937" max="7937" width="67.85546875" customWidth="1"/>
    <col min="7938" max="7938" width="10.7109375" customWidth="1"/>
    <col min="7939" max="7939" width="8.140625" customWidth="1"/>
    <col min="7940" max="7940" width="20.28515625" customWidth="1"/>
    <col min="7941" max="7941" width="15.85546875" customWidth="1"/>
    <col min="7942" max="7942" width="14.7109375" customWidth="1"/>
    <col min="7943" max="7943" width="19.28515625" customWidth="1"/>
    <col min="7944" max="7944" width="15.7109375" customWidth="1"/>
    <col min="7945" max="7945" width="0" hidden="1" customWidth="1"/>
    <col min="7946" max="7946" width="23.42578125" customWidth="1"/>
    <col min="7950" max="7950" width="10.140625" customWidth="1"/>
    <col min="8193" max="8193" width="67.85546875" customWidth="1"/>
    <col min="8194" max="8194" width="10.7109375" customWidth="1"/>
    <col min="8195" max="8195" width="8.140625" customWidth="1"/>
    <col min="8196" max="8196" width="20.28515625" customWidth="1"/>
    <col min="8197" max="8197" width="15.85546875" customWidth="1"/>
    <col min="8198" max="8198" width="14.7109375" customWidth="1"/>
    <col min="8199" max="8199" width="19.28515625" customWidth="1"/>
    <col min="8200" max="8200" width="15.7109375" customWidth="1"/>
    <col min="8201" max="8201" width="0" hidden="1" customWidth="1"/>
    <col min="8202" max="8202" width="23.42578125" customWidth="1"/>
    <col min="8206" max="8206" width="10.140625" customWidth="1"/>
    <col min="8449" max="8449" width="67.85546875" customWidth="1"/>
    <col min="8450" max="8450" width="10.7109375" customWidth="1"/>
    <col min="8451" max="8451" width="8.140625" customWidth="1"/>
    <col min="8452" max="8452" width="20.28515625" customWidth="1"/>
    <col min="8453" max="8453" width="15.85546875" customWidth="1"/>
    <col min="8454" max="8454" width="14.7109375" customWidth="1"/>
    <col min="8455" max="8455" width="19.28515625" customWidth="1"/>
    <col min="8456" max="8456" width="15.7109375" customWidth="1"/>
    <col min="8457" max="8457" width="0" hidden="1" customWidth="1"/>
    <col min="8458" max="8458" width="23.42578125" customWidth="1"/>
    <col min="8462" max="8462" width="10.140625" customWidth="1"/>
    <col min="8705" max="8705" width="67.85546875" customWidth="1"/>
    <col min="8706" max="8706" width="10.7109375" customWidth="1"/>
    <col min="8707" max="8707" width="8.140625" customWidth="1"/>
    <col min="8708" max="8708" width="20.28515625" customWidth="1"/>
    <col min="8709" max="8709" width="15.85546875" customWidth="1"/>
    <col min="8710" max="8710" width="14.7109375" customWidth="1"/>
    <col min="8711" max="8711" width="19.28515625" customWidth="1"/>
    <col min="8712" max="8712" width="15.7109375" customWidth="1"/>
    <col min="8713" max="8713" width="0" hidden="1" customWidth="1"/>
    <col min="8714" max="8714" width="23.42578125" customWidth="1"/>
    <col min="8718" max="8718" width="10.140625" customWidth="1"/>
    <col min="8961" max="8961" width="67.85546875" customWidth="1"/>
    <col min="8962" max="8962" width="10.7109375" customWidth="1"/>
    <col min="8963" max="8963" width="8.140625" customWidth="1"/>
    <col min="8964" max="8964" width="20.28515625" customWidth="1"/>
    <col min="8965" max="8965" width="15.85546875" customWidth="1"/>
    <col min="8966" max="8966" width="14.7109375" customWidth="1"/>
    <col min="8967" max="8967" width="19.28515625" customWidth="1"/>
    <col min="8968" max="8968" width="15.7109375" customWidth="1"/>
    <col min="8969" max="8969" width="0" hidden="1" customWidth="1"/>
    <col min="8970" max="8970" width="23.42578125" customWidth="1"/>
    <col min="8974" max="8974" width="10.140625" customWidth="1"/>
    <col min="9217" max="9217" width="67.85546875" customWidth="1"/>
    <col min="9218" max="9218" width="10.7109375" customWidth="1"/>
    <col min="9219" max="9219" width="8.140625" customWidth="1"/>
    <col min="9220" max="9220" width="20.28515625" customWidth="1"/>
    <col min="9221" max="9221" width="15.85546875" customWidth="1"/>
    <col min="9222" max="9222" width="14.7109375" customWidth="1"/>
    <col min="9223" max="9223" width="19.28515625" customWidth="1"/>
    <col min="9224" max="9224" width="15.7109375" customWidth="1"/>
    <col min="9225" max="9225" width="0" hidden="1" customWidth="1"/>
    <col min="9226" max="9226" width="23.42578125" customWidth="1"/>
    <col min="9230" max="9230" width="10.140625" customWidth="1"/>
    <col min="9473" max="9473" width="67.85546875" customWidth="1"/>
    <col min="9474" max="9474" width="10.7109375" customWidth="1"/>
    <col min="9475" max="9475" width="8.140625" customWidth="1"/>
    <col min="9476" max="9476" width="20.28515625" customWidth="1"/>
    <col min="9477" max="9477" width="15.85546875" customWidth="1"/>
    <col min="9478" max="9478" width="14.7109375" customWidth="1"/>
    <col min="9479" max="9479" width="19.28515625" customWidth="1"/>
    <col min="9480" max="9480" width="15.7109375" customWidth="1"/>
    <col min="9481" max="9481" width="0" hidden="1" customWidth="1"/>
    <col min="9482" max="9482" width="23.42578125" customWidth="1"/>
    <col min="9486" max="9486" width="10.140625" customWidth="1"/>
    <col min="9729" max="9729" width="67.85546875" customWidth="1"/>
    <col min="9730" max="9730" width="10.7109375" customWidth="1"/>
    <col min="9731" max="9731" width="8.140625" customWidth="1"/>
    <col min="9732" max="9732" width="20.28515625" customWidth="1"/>
    <col min="9733" max="9733" width="15.85546875" customWidth="1"/>
    <col min="9734" max="9734" width="14.7109375" customWidth="1"/>
    <col min="9735" max="9735" width="19.28515625" customWidth="1"/>
    <col min="9736" max="9736" width="15.7109375" customWidth="1"/>
    <col min="9737" max="9737" width="0" hidden="1" customWidth="1"/>
    <col min="9738" max="9738" width="23.42578125" customWidth="1"/>
    <col min="9742" max="9742" width="10.140625" customWidth="1"/>
    <col min="9985" max="9985" width="67.85546875" customWidth="1"/>
    <col min="9986" max="9986" width="10.7109375" customWidth="1"/>
    <col min="9987" max="9987" width="8.140625" customWidth="1"/>
    <col min="9988" max="9988" width="20.28515625" customWidth="1"/>
    <col min="9989" max="9989" width="15.85546875" customWidth="1"/>
    <col min="9990" max="9990" width="14.7109375" customWidth="1"/>
    <col min="9991" max="9991" width="19.28515625" customWidth="1"/>
    <col min="9992" max="9992" width="15.7109375" customWidth="1"/>
    <col min="9993" max="9993" width="0" hidden="1" customWidth="1"/>
    <col min="9994" max="9994" width="23.42578125" customWidth="1"/>
    <col min="9998" max="9998" width="10.140625" customWidth="1"/>
    <col min="10241" max="10241" width="67.85546875" customWidth="1"/>
    <col min="10242" max="10242" width="10.7109375" customWidth="1"/>
    <col min="10243" max="10243" width="8.140625" customWidth="1"/>
    <col min="10244" max="10244" width="20.28515625" customWidth="1"/>
    <col min="10245" max="10245" width="15.85546875" customWidth="1"/>
    <col min="10246" max="10246" width="14.7109375" customWidth="1"/>
    <col min="10247" max="10247" width="19.28515625" customWidth="1"/>
    <col min="10248" max="10248" width="15.7109375" customWidth="1"/>
    <col min="10249" max="10249" width="0" hidden="1" customWidth="1"/>
    <col min="10250" max="10250" width="23.42578125" customWidth="1"/>
    <col min="10254" max="10254" width="10.140625" customWidth="1"/>
    <col min="10497" max="10497" width="67.85546875" customWidth="1"/>
    <col min="10498" max="10498" width="10.7109375" customWidth="1"/>
    <col min="10499" max="10499" width="8.140625" customWidth="1"/>
    <col min="10500" max="10500" width="20.28515625" customWidth="1"/>
    <col min="10501" max="10501" width="15.85546875" customWidth="1"/>
    <col min="10502" max="10502" width="14.7109375" customWidth="1"/>
    <col min="10503" max="10503" width="19.28515625" customWidth="1"/>
    <col min="10504" max="10504" width="15.7109375" customWidth="1"/>
    <col min="10505" max="10505" width="0" hidden="1" customWidth="1"/>
    <col min="10506" max="10506" width="23.42578125" customWidth="1"/>
    <col min="10510" max="10510" width="10.140625" customWidth="1"/>
    <col min="10753" max="10753" width="67.85546875" customWidth="1"/>
    <col min="10754" max="10754" width="10.7109375" customWidth="1"/>
    <col min="10755" max="10755" width="8.140625" customWidth="1"/>
    <col min="10756" max="10756" width="20.28515625" customWidth="1"/>
    <col min="10757" max="10757" width="15.85546875" customWidth="1"/>
    <col min="10758" max="10758" width="14.7109375" customWidth="1"/>
    <col min="10759" max="10759" width="19.28515625" customWidth="1"/>
    <col min="10760" max="10760" width="15.7109375" customWidth="1"/>
    <col min="10761" max="10761" width="0" hidden="1" customWidth="1"/>
    <col min="10762" max="10762" width="23.42578125" customWidth="1"/>
    <col min="10766" max="10766" width="10.140625" customWidth="1"/>
    <col min="11009" max="11009" width="67.85546875" customWidth="1"/>
    <col min="11010" max="11010" width="10.7109375" customWidth="1"/>
    <col min="11011" max="11011" width="8.140625" customWidth="1"/>
    <col min="11012" max="11012" width="20.28515625" customWidth="1"/>
    <col min="11013" max="11013" width="15.85546875" customWidth="1"/>
    <col min="11014" max="11014" width="14.7109375" customWidth="1"/>
    <col min="11015" max="11015" width="19.28515625" customWidth="1"/>
    <col min="11016" max="11016" width="15.7109375" customWidth="1"/>
    <col min="11017" max="11017" width="0" hidden="1" customWidth="1"/>
    <col min="11018" max="11018" width="23.42578125" customWidth="1"/>
    <col min="11022" max="11022" width="10.140625" customWidth="1"/>
    <col min="11265" max="11265" width="67.85546875" customWidth="1"/>
    <col min="11266" max="11266" width="10.7109375" customWidth="1"/>
    <col min="11267" max="11267" width="8.140625" customWidth="1"/>
    <col min="11268" max="11268" width="20.28515625" customWidth="1"/>
    <col min="11269" max="11269" width="15.85546875" customWidth="1"/>
    <col min="11270" max="11270" width="14.7109375" customWidth="1"/>
    <col min="11271" max="11271" width="19.28515625" customWidth="1"/>
    <col min="11272" max="11272" width="15.7109375" customWidth="1"/>
    <col min="11273" max="11273" width="0" hidden="1" customWidth="1"/>
    <col min="11274" max="11274" width="23.42578125" customWidth="1"/>
    <col min="11278" max="11278" width="10.140625" customWidth="1"/>
    <col min="11521" max="11521" width="67.85546875" customWidth="1"/>
    <col min="11522" max="11522" width="10.7109375" customWidth="1"/>
    <col min="11523" max="11523" width="8.140625" customWidth="1"/>
    <col min="11524" max="11524" width="20.28515625" customWidth="1"/>
    <col min="11525" max="11525" width="15.85546875" customWidth="1"/>
    <col min="11526" max="11526" width="14.7109375" customWidth="1"/>
    <col min="11527" max="11527" width="19.28515625" customWidth="1"/>
    <col min="11528" max="11528" width="15.7109375" customWidth="1"/>
    <col min="11529" max="11529" width="0" hidden="1" customWidth="1"/>
    <col min="11530" max="11530" width="23.42578125" customWidth="1"/>
    <col min="11534" max="11534" width="10.140625" customWidth="1"/>
    <col min="11777" max="11777" width="67.85546875" customWidth="1"/>
    <col min="11778" max="11778" width="10.7109375" customWidth="1"/>
    <col min="11779" max="11779" width="8.140625" customWidth="1"/>
    <col min="11780" max="11780" width="20.28515625" customWidth="1"/>
    <col min="11781" max="11781" width="15.85546875" customWidth="1"/>
    <col min="11782" max="11782" width="14.7109375" customWidth="1"/>
    <col min="11783" max="11783" width="19.28515625" customWidth="1"/>
    <col min="11784" max="11784" width="15.7109375" customWidth="1"/>
    <col min="11785" max="11785" width="0" hidden="1" customWidth="1"/>
    <col min="11786" max="11786" width="23.42578125" customWidth="1"/>
    <col min="11790" max="11790" width="10.140625" customWidth="1"/>
    <col min="12033" max="12033" width="67.85546875" customWidth="1"/>
    <col min="12034" max="12034" width="10.7109375" customWidth="1"/>
    <col min="12035" max="12035" width="8.140625" customWidth="1"/>
    <col min="12036" max="12036" width="20.28515625" customWidth="1"/>
    <col min="12037" max="12037" width="15.85546875" customWidth="1"/>
    <col min="12038" max="12038" width="14.7109375" customWidth="1"/>
    <col min="12039" max="12039" width="19.28515625" customWidth="1"/>
    <col min="12040" max="12040" width="15.7109375" customWidth="1"/>
    <col min="12041" max="12041" width="0" hidden="1" customWidth="1"/>
    <col min="12042" max="12042" width="23.42578125" customWidth="1"/>
    <col min="12046" max="12046" width="10.140625" customWidth="1"/>
    <col min="12289" max="12289" width="67.85546875" customWidth="1"/>
    <col min="12290" max="12290" width="10.7109375" customWidth="1"/>
    <col min="12291" max="12291" width="8.140625" customWidth="1"/>
    <col min="12292" max="12292" width="20.28515625" customWidth="1"/>
    <col min="12293" max="12293" width="15.85546875" customWidth="1"/>
    <col min="12294" max="12294" width="14.7109375" customWidth="1"/>
    <col min="12295" max="12295" width="19.28515625" customWidth="1"/>
    <col min="12296" max="12296" width="15.7109375" customWidth="1"/>
    <col min="12297" max="12297" width="0" hidden="1" customWidth="1"/>
    <col min="12298" max="12298" width="23.42578125" customWidth="1"/>
    <col min="12302" max="12302" width="10.140625" customWidth="1"/>
    <col min="12545" max="12545" width="67.85546875" customWidth="1"/>
    <col min="12546" max="12546" width="10.7109375" customWidth="1"/>
    <col min="12547" max="12547" width="8.140625" customWidth="1"/>
    <col min="12548" max="12548" width="20.28515625" customWidth="1"/>
    <col min="12549" max="12549" width="15.85546875" customWidth="1"/>
    <col min="12550" max="12550" width="14.7109375" customWidth="1"/>
    <col min="12551" max="12551" width="19.28515625" customWidth="1"/>
    <col min="12552" max="12552" width="15.7109375" customWidth="1"/>
    <col min="12553" max="12553" width="0" hidden="1" customWidth="1"/>
    <col min="12554" max="12554" width="23.42578125" customWidth="1"/>
    <col min="12558" max="12558" width="10.140625" customWidth="1"/>
    <col min="12801" max="12801" width="67.85546875" customWidth="1"/>
    <col min="12802" max="12802" width="10.7109375" customWidth="1"/>
    <col min="12803" max="12803" width="8.140625" customWidth="1"/>
    <col min="12804" max="12804" width="20.28515625" customWidth="1"/>
    <col min="12805" max="12805" width="15.85546875" customWidth="1"/>
    <col min="12806" max="12806" width="14.7109375" customWidth="1"/>
    <col min="12807" max="12807" width="19.28515625" customWidth="1"/>
    <col min="12808" max="12808" width="15.7109375" customWidth="1"/>
    <col min="12809" max="12809" width="0" hidden="1" customWidth="1"/>
    <col min="12810" max="12810" width="23.42578125" customWidth="1"/>
    <col min="12814" max="12814" width="10.140625" customWidth="1"/>
    <col min="13057" max="13057" width="67.85546875" customWidth="1"/>
    <col min="13058" max="13058" width="10.7109375" customWidth="1"/>
    <col min="13059" max="13059" width="8.140625" customWidth="1"/>
    <col min="13060" max="13060" width="20.28515625" customWidth="1"/>
    <col min="13061" max="13061" width="15.85546875" customWidth="1"/>
    <col min="13062" max="13062" width="14.7109375" customWidth="1"/>
    <col min="13063" max="13063" width="19.28515625" customWidth="1"/>
    <col min="13064" max="13064" width="15.7109375" customWidth="1"/>
    <col min="13065" max="13065" width="0" hidden="1" customWidth="1"/>
    <col min="13066" max="13066" width="23.42578125" customWidth="1"/>
    <col min="13070" max="13070" width="10.140625" customWidth="1"/>
    <col min="13313" max="13313" width="67.85546875" customWidth="1"/>
    <col min="13314" max="13314" width="10.7109375" customWidth="1"/>
    <col min="13315" max="13315" width="8.140625" customWidth="1"/>
    <col min="13316" max="13316" width="20.28515625" customWidth="1"/>
    <col min="13317" max="13317" width="15.85546875" customWidth="1"/>
    <col min="13318" max="13318" width="14.7109375" customWidth="1"/>
    <col min="13319" max="13319" width="19.28515625" customWidth="1"/>
    <col min="13320" max="13320" width="15.7109375" customWidth="1"/>
    <col min="13321" max="13321" width="0" hidden="1" customWidth="1"/>
    <col min="13322" max="13322" width="23.42578125" customWidth="1"/>
    <col min="13326" max="13326" width="10.140625" customWidth="1"/>
    <col min="13569" max="13569" width="67.85546875" customWidth="1"/>
    <col min="13570" max="13570" width="10.7109375" customWidth="1"/>
    <col min="13571" max="13571" width="8.140625" customWidth="1"/>
    <col min="13572" max="13572" width="20.28515625" customWidth="1"/>
    <col min="13573" max="13573" width="15.85546875" customWidth="1"/>
    <col min="13574" max="13574" width="14.7109375" customWidth="1"/>
    <col min="13575" max="13575" width="19.28515625" customWidth="1"/>
    <col min="13576" max="13576" width="15.7109375" customWidth="1"/>
    <col min="13577" max="13577" width="0" hidden="1" customWidth="1"/>
    <col min="13578" max="13578" width="23.42578125" customWidth="1"/>
    <col min="13582" max="13582" width="10.140625" customWidth="1"/>
    <col min="13825" max="13825" width="67.85546875" customWidth="1"/>
    <col min="13826" max="13826" width="10.7109375" customWidth="1"/>
    <col min="13827" max="13827" width="8.140625" customWidth="1"/>
    <col min="13828" max="13828" width="20.28515625" customWidth="1"/>
    <col min="13829" max="13829" width="15.85546875" customWidth="1"/>
    <col min="13830" max="13830" width="14.7109375" customWidth="1"/>
    <col min="13831" max="13831" width="19.28515625" customWidth="1"/>
    <col min="13832" max="13832" width="15.7109375" customWidth="1"/>
    <col min="13833" max="13833" width="0" hidden="1" customWidth="1"/>
    <col min="13834" max="13834" width="23.42578125" customWidth="1"/>
    <col min="13838" max="13838" width="10.140625" customWidth="1"/>
    <col min="14081" max="14081" width="67.85546875" customWidth="1"/>
    <col min="14082" max="14082" width="10.7109375" customWidth="1"/>
    <col min="14083" max="14083" width="8.140625" customWidth="1"/>
    <col min="14084" max="14084" width="20.28515625" customWidth="1"/>
    <col min="14085" max="14085" width="15.85546875" customWidth="1"/>
    <col min="14086" max="14086" width="14.7109375" customWidth="1"/>
    <col min="14087" max="14087" width="19.28515625" customWidth="1"/>
    <col min="14088" max="14088" width="15.7109375" customWidth="1"/>
    <col min="14089" max="14089" width="0" hidden="1" customWidth="1"/>
    <col min="14090" max="14090" width="23.42578125" customWidth="1"/>
    <col min="14094" max="14094" width="10.140625" customWidth="1"/>
    <col min="14337" max="14337" width="67.85546875" customWidth="1"/>
    <col min="14338" max="14338" width="10.7109375" customWidth="1"/>
    <col min="14339" max="14339" width="8.140625" customWidth="1"/>
    <col min="14340" max="14340" width="20.28515625" customWidth="1"/>
    <col min="14341" max="14341" width="15.85546875" customWidth="1"/>
    <col min="14342" max="14342" width="14.7109375" customWidth="1"/>
    <col min="14343" max="14343" width="19.28515625" customWidth="1"/>
    <col min="14344" max="14344" width="15.7109375" customWidth="1"/>
    <col min="14345" max="14345" width="0" hidden="1" customWidth="1"/>
    <col min="14346" max="14346" width="23.42578125" customWidth="1"/>
    <col min="14350" max="14350" width="10.140625" customWidth="1"/>
    <col min="14593" max="14593" width="67.85546875" customWidth="1"/>
    <col min="14594" max="14594" width="10.7109375" customWidth="1"/>
    <col min="14595" max="14595" width="8.140625" customWidth="1"/>
    <col min="14596" max="14596" width="20.28515625" customWidth="1"/>
    <col min="14597" max="14597" width="15.85546875" customWidth="1"/>
    <col min="14598" max="14598" width="14.7109375" customWidth="1"/>
    <col min="14599" max="14599" width="19.28515625" customWidth="1"/>
    <col min="14600" max="14600" width="15.7109375" customWidth="1"/>
    <col min="14601" max="14601" width="0" hidden="1" customWidth="1"/>
    <col min="14602" max="14602" width="23.42578125" customWidth="1"/>
    <col min="14606" max="14606" width="10.140625" customWidth="1"/>
    <col min="14849" max="14849" width="67.85546875" customWidth="1"/>
    <col min="14850" max="14850" width="10.7109375" customWidth="1"/>
    <col min="14851" max="14851" width="8.140625" customWidth="1"/>
    <col min="14852" max="14852" width="20.28515625" customWidth="1"/>
    <col min="14853" max="14853" width="15.85546875" customWidth="1"/>
    <col min="14854" max="14854" width="14.7109375" customWidth="1"/>
    <col min="14855" max="14855" width="19.28515625" customWidth="1"/>
    <col min="14856" max="14856" width="15.7109375" customWidth="1"/>
    <col min="14857" max="14857" width="0" hidden="1" customWidth="1"/>
    <col min="14858" max="14858" width="23.42578125" customWidth="1"/>
    <col min="14862" max="14862" width="10.140625" customWidth="1"/>
    <col min="15105" max="15105" width="67.85546875" customWidth="1"/>
    <col min="15106" max="15106" width="10.7109375" customWidth="1"/>
    <col min="15107" max="15107" width="8.140625" customWidth="1"/>
    <col min="15108" max="15108" width="20.28515625" customWidth="1"/>
    <col min="15109" max="15109" width="15.85546875" customWidth="1"/>
    <col min="15110" max="15110" width="14.7109375" customWidth="1"/>
    <col min="15111" max="15111" width="19.28515625" customWidth="1"/>
    <col min="15112" max="15112" width="15.7109375" customWidth="1"/>
    <col min="15113" max="15113" width="0" hidden="1" customWidth="1"/>
    <col min="15114" max="15114" width="23.42578125" customWidth="1"/>
    <col min="15118" max="15118" width="10.140625" customWidth="1"/>
    <col min="15361" max="15361" width="67.85546875" customWidth="1"/>
    <col min="15362" max="15362" width="10.7109375" customWidth="1"/>
    <col min="15363" max="15363" width="8.140625" customWidth="1"/>
    <col min="15364" max="15364" width="20.28515625" customWidth="1"/>
    <col min="15365" max="15365" width="15.85546875" customWidth="1"/>
    <col min="15366" max="15366" width="14.7109375" customWidth="1"/>
    <col min="15367" max="15367" width="19.28515625" customWidth="1"/>
    <col min="15368" max="15368" width="15.7109375" customWidth="1"/>
    <col min="15369" max="15369" width="0" hidden="1" customWidth="1"/>
    <col min="15370" max="15370" width="23.42578125" customWidth="1"/>
    <col min="15374" max="15374" width="10.140625" customWidth="1"/>
    <col min="15617" max="15617" width="67.85546875" customWidth="1"/>
    <col min="15618" max="15618" width="10.7109375" customWidth="1"/>
    <col min="15619" max="15619" width="8.140625" customWidth="1"/>
    <col min="15620" max="15620" width="20.28515625" customWidth="1"/>
    <col min="15621" max="15621" width="15.85546875" customWidth="1"/>
    <col min="15622" max="15622" width="14.7109375" customWidth="1"/>
    <col min="15623" max="15623" width="19.28515625" customWidth="1"/>
    <col min="15624" max="15624" width="15.7109375" customWidth="1"/>
    <col min="15625" max="15625" width="0" hidden="1" customWidth="1"/>
    <col min="15626" max="15626" width="23.42578125" customWidth="1"/>
    <col min="15630" max="15630" width="10.140625" customWidth="1"/>
    <col min="15873" max="15873" width="67.85546875" customWidth="1"/>
    <col min="15874" max="15874" width="10.7109375" customWidth="1"/>
    <col min="15875" max="15875" width="8.140625" customWidth="1"/>
    <col min="15876" max="15876" width="20.28515625" customWidth="1"/>
    <col min="15877" max="15877" width="15.85546875" customWidth="1"/>
    <col min="15878" max="15878" width="14.7109375" customWidth="1"/>
    <col min="15879" max="15879" width="19.28515625" customWidth="1"/>
    <col min="15880" max="15880" width="15.7109375" customWidth="1"/>
    <col min="15881" max="15881" width="0" hidden="1" customWidth="1"/>
    <col min="15882" max="15882" width="23.42578125" customWidth="1"/>
    <col min="15886" max="15886" width="10.140625" customWidth="1"/>
    <col min="16129" max="16129" width="67.85546875" customWidth="1"/>
    <col min="16130" max="16130" width="10.7109375" customWidth="1"/>
    <col min="16131" max="16131" width="8.140625" customWidth="1"/>
    <col min="16132" max="16132" width="20.28515625" customWidth="1"/>
    <col min="16133" max="16133" width="15.85546875" customWidth="1"/>
    <col min="16134" max="16134" width="14.7109375" customWidth="1"/>
    <col min="16135" max="16135" width="19.28515625" customWidth="1"/>
    <col min="16136" max="16136" width="15.7109375" customWidth="1"/>
    <col min="16137" max="16137" width="0" hidden="1" customWidth="1"/>
    <col min="16138" max="16138" width="23.42578125" customWidth="1"/>
    <col min="16142" max="16142" width="10.140625" customWidth="1"/>
  </cols>
  <sheetData>
    <row r="1" spans="1:14" s="4" customFormat="1" ht="15" customHeight="1" x14ac:dyDescent="0.2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3"/>
      <c r="L1" s="1"/>
    </row>
    <row r="2" spans="1:14" s="4" customFormat="1" ht="52.9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3"/>
      <c r="L2" s="1"/>
    </row>
    <row r="3" spans="1:14" s="4" customFormat="1" ht="12" customHeigh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3"/>
      <c r="L3" s="1"/>
    </row>
    <row r="4" spans="1:14" s="4" customFormat="1" ht="15.75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7"/>
      <c r="N4" s="7"/>
    </row>
    <row r="5" spans="1:14" s="4" customFormat="1" ht="15.75" x14ac:dyDescent="0.25">
      <c r="A5" s="8" t="str">
        <f>IF([1]ЗАПОЛНИТЬ!$F$7=1,CONCATENATE([1]шапки!A2),CONCATENATE([1]шапки!A2,[1]шапки!C2))</f>
        <v>про надходження та використання коштів загального фонду (форма</v>
      </c>
      <c r="B5" s="8"/>
      <c r="C5" s="8"/>
      <c r="D5" s="8"/>
      <c r="E5" s="8"/>
      <c r="F5" s="8"/>
      <c r="G5" s="9" t="str">
        <f>IF([1]ЗАПОЛНИТЬ!$F$7=1,[1]шапки!C2,[1]шапки!D2)</f>
        <v xml:space="preserve">      №2д,</v>
      </c>
      <c r="H5" s="6"/>
      <c r="I5" s="6"/>
      <c r="J5" s="6"/>
      <c r="K5" s="6"/>
      <c r="L5" s="6"/>
      <c r="M5" s="7"/>
      <c r="N5" s="7"/>
    </row>
    <row r="6" spans="1:14" s="4" customFormat="1" ht="15.75" x14ac:dyDescent="0.25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"/>
      <c r="L6" s="1"/>
    </row>
    <row r="7" spans="1:14" s="12" customFormat="1" ht="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1" t="s">
        <v>3</v>
      </c>
      <c r="K7" s="1"/>
      <c r="L7" s="1"/>
    </row>
    <row r="8" spans="1:14" s="12" customFormat="1" ht="6.75" hidden="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3"/>
      <c r="K8" s="1"/>
      <c r="L8" s="1"/>
    </row>
    <row r="9" spans="1:14" s="12" customFormat="1" ht="15.75" x14ac:dyDescent="0.25">
      <c r="A9" s="14" t="s">
        <v>4</v>
      </c>
      <c r="B9" s="15" t="str">
        <f>[1]ЗАПОЛНИТЬ!B3</f>
        <v>Департамент фінансів Полтавської обласної державної адміністрації</v>
      </c>
      <c r="C9" s="15"/>
      <c r="D9" s="15"/>
      <c r="E9" s="15"/>
      <c r="F9" s="15"/>
      <c r="G9" s="15"/>
      <c r="H9" s="16" t="s">
        <v>5</v>
      </c>
      <c r="I9" s="1"/>
      <c r="J9" s="17" t="str">
        <f>[1]ЗАПОЛНИТЬ!B13</f>
        <v>02315357</v>
      </c>
      <c r="K9" s="18"/>
      <c r="L9" s="19"/>
    </row>
    <row r="10" spans="1:14" s="12" customFormat="1" ht="27" customHeight="1" x14ac:dyDescent="0.25">
      <c r="A10" s="20" t="s">
        <v>6</v>
      </c>
      <c r="B10" s="21" t="str">
        <f>[1]ЗАПОЛНИТЬ!B5</f>
        <v>Київський</v>
      </c>
      <c r="C10" s="21"/>
      <c r="D10" s="21"/>
      <c r="E10" s="21"/>
      <c r="F10" s="21"/>
      <c r="G10" s="21"/>
      <c r="H10" s="1" t="s">
        <v>7</v>
      </c>
      <c r="I10" s="1"/>
      <c r="J10" s="22" t="s">
        <v>8</v>
      </c>
      <c r="K10" s="18"/>
      <c r="L10" s="20"/>
    </row>
    <row r="11" spans="1:14" s="12" customFormat="1" ht="18.75" customHeight="1" x14ac:dyDescent="0.25">
      <c r="A11" s="23" t="s">
        <v>9</v>
      </c>
      <c r="B11" s="24" t="str">
        <f>[1]ЗАПОЛНИТЬ!D15</f>
        <v>Орган державної влади</v>
      </c>
      <c r="C11" s="24"/>
      <c r="D11" s="24"/>
      <c r="E11" s="24"/>
      <c r="F11" s="24"/>
      <c r="G11" s="24"/>
      <c r="H11" s="1" t="s">
        <v>10</v>
      </c>
      <c r="I11" s="1"/>
      <c r="J11" s="22">
        <f>[1]ЗАПОЛНИТЬ!B15</f>
        <v>410</v>
      </c>
      <c r="K11" s="18"/>
      <c r="L11" s="20"/>
    </row>
    <row r="12" spans="1:14" s="12" customFormat="1" ht="33" customHeight="1" x14ac:dyDescent="0.25">
      <c r="A12" s="25" t="s">
        <v>11</v>
      </c>
      <c r="B12" s="25"/>
      <c r="C12" s="25"/>
      <c r="D12" s="26" t="str">
        <f>[1]ЗАПОЛНИТЬ!H9</f>
        <v>786</v>
      </c>
      <c r="E12" s="24" t="str">
        <f>IF(D12&gt;0,VLOOKUP(D12,'[1]ДовидникКВК(ГОС)'!A$1:B$65536,2,FALSE),"")</f>
        <v>Полтавська обласна державна адміністрація</v>
      </c>
      <c r="F12" s="24"/>
      <c r="G12" s="24"/>
      <c r="H12" s="24"/>
      <c r="I12" s="1"/>
      <c r="J12" s="1"/>
      <c r="K12" s="18"/>
      <c r="L12" s="19"/>
    </row>
    <row r="13" spans="1:14" s="12" customFormat="1" ht="29.25" customHeight="1" x14ac:dyDescent="0.25">
      <c r="A13" s="25" t="s">
        <v>12</v>
      </c>
      <c r="B13" s="25"/>
      <c r="C13" s="25"/>
      <c r="D13" s="27" t="s">
        <v>13</v>
      </c>
      <c r="E13" s="28" t="str">
        <f>IF(D13&gt;0,VLOOKUP(D13,[1]ДовидникКПК!B$1:C$65536,2,FALSE),"")</f>
        <v>Здійснення виконавчої влади у Полтавській області</v>
      </c>
      <c r="F13" s="28"/>
      <c r="G13" s="28"/>
      <c r="H13" s="28"/>
      <c r="I13" s="28"/>
      <c r="J13" s="28"/>
      <c r="K13" s="18"/>
      <c r="L13" s="19"/>
    </row>
    <row r="14" spans="1:14" s="12" customFormat="1" ht="15.75" x14ac:dyDescent="0.25">
      <c r="A14" s="25" t="s">
        <v>14</v>
      </c>
      <c r="B14" s="25"/>
      <c r="C14" s="25"/>
      <c r="D14" s="29"/>
      <c r="E14" s="30" t="str">
        <f>[1]ЗАПОЛНИТЬ!I10</f>
        <v>-</v>
      </c>
      <c r="F14" s="30"/>
      <c r="G14" s="30"/>
      <c r="H14" s="30"/>
      <c r="I14" s="30"/>
      <c r="J14" s="30"/>
      <c r="K14" s="18"/>
      <c r="L14" s="19"/>
    </row>
    <row r="15" spans="1:14" s="12" customFormat="1" ht="33.75" customHeight="1" x14ac:dyDescent="0.25">
      <c r="A15" s="25" t="s">
        <v>15</v>
      </c>
      <c r="B15" s="25"/>
      <c r="C15" s="25"/>
      <c r="D15" s="31" t="s">
        <v>16</v>
      </c>
      <c r="E15" s="32" t="str">
        <f>VLOOKUP(RIGHT(D15,4),[1]КПКВМБ!A$1:B$65536,2,FALSE)</f>
        <v>-</v>
      </c>
      <c r="F15" s="32"/>
      <c r="G15" s="32"/>
      <c r="H15" s="32"/>
      <c r="I15" s="32"/>
      <c r="J15" s="32"/>
      <c r="K15" s="18"/>
      <c r="L15" s="19"/>
    </row>
    <row r="16" spans="1:14" s="12" customFormat="1" ht="15.75" x14ac:dyDescent="0.25">
      <c r="A16" s="33" t="s">
        <v>17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s="12" customFormat="1" ht="15.75" x14ac:dyDescent="0.25">
      <c r="A17" s="33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s="12" customFormat="1" ht="3" customHeight="1" thickBo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s="12" customFormat="1" ht="11.25" customHeight="1" thickTop="1" thickBot="1" x14ac:dyDescent="0.3">
      <c r="A19" s="35" t="s">
        <v>19</v>
      </c>
      <c r="B19" s="36" t="s">
        <v>20</v>
      </c>
      <c r="C19" s="35" t="s">
        <v>21</v>
      </c>
      <c r="D19" s="36" t="s">
        <v>22</v>
      </c>
      <c r="E19" s="36" t="s">
        <v>23</v>
      </c>
      <c r="F19" s="36" t="s">
        <v>24</v>
      </c>
      <c r="G19" s="36" t="s">
        <v>25</v>
      </c>
      <c r="H19" s="36" t="s">
        <v>26</v>
      </c>
      <c r="I19" s="36" t="s">
        <v>27</v>
      </c>
      <c r="J19" s="36" t="s">
        <v>28</v>
      </c>
      <c r="K19" s="1"/>
      <c r="L19" s="1"/>
    </row>
    <row r="20" spans="1:12" s="12" customFormat="1" ht="17.25" thickTop="1" thickBot="1" x14ac:dyDescent="0.3">
      <c r="A20" s="35"/>
      <c r="B20" s="36"/>
      <c r="C20" s="35"/>
      <c r="D20" s="36"/>
      <c r="E20" s="36"/>
      <c r="F20" s="36"/>
      <c r="G20" s="36"/>
      <c r="H20" s="36"/>
      <c r="I20" s="36"/>
      <c r="J20" s="36"/>
      <c r="K20" s="1"/>
      <c r="L20" s="1"/>
    </row>
    <row r="21" spans="1:12" s="12" customFormat="1" ht="34.5" customHeight="1" thickTop="1" thickBot="1" x14ac:dyDescent="0.3">
      <c r="A21" s="35"/>
      <c r="B21" s="36"/>
      <c r="C21" s="35"/>
      <c r="D21" s="36"/>
      <c r="E21" s="36"/>
      <c r="F21" s="36"/>
      <c r="G21" s="36"/>
      <c r="H21" s="36"/>
      <c r="I21" s="36"/>
      <c r="J21" s="36"/>
      <c r="K21" s="1"/>
      <c r="L21" s="1"/>
    </row>
    <row r="22" spans="1:12" s="12" customFormat="1" ht="17.25" thickTop="1" thickBot="1" x14ac:dyDescent="0.3">
      <c r="A22" s="37">
        <v>1</v>
      </c>
      <c r="B22" s="37">
        <v>2</v>
      </c>
      <c r="C22" s="37">
        <v>3</v>
      </c>
      <c r="D22" s="37">
        <v>4</v>
      </c>
      <c r="E22" s="37">
        <v>5</v>
      </c>
      <c r="F22" s="37">
        <v>6</v>
      </c>
      <c r="G22" s="37">
        <v>7</v>
      </c>
      <c r="H22" s="37">
        <v>8</v>
      </c>
      <c r="I22" s="37">
        <v>9</v>
      </c>
      <c r="J22" s="37">
        <v>9</v>
      </c>
      <c r="K22" s="1"/>
      <c r="L22" s="1"/>
    </row>
    <row r="23" spans="1:12" s="12" customFormat="1" ht="17.25" thickTop="1" thickBot="1" x14ac:dyDescent="0.3">
      <c r="A23" s="38" t="s">
        <v>29</v>
      </c>
      <c r="B23" s="38" t="s">
        <v>30</v>
      </c>
      <c r="C23" s="39" t="s">
        <v>31</v>
      </c>
      <c r="D23" s="40">
        <f>D24+D59+D79+D84+D87</f>
        <v>17820400</v>
      </c>
      <c r="E23" s="40">
        <f>E26+E29+E32+E33+E37+E45+E46+E86+E54</f>
        <v>17820400</v>
      </c>
      <c r="F23" s="40">
        <f>F24+F59+F79+F84+F87</f>
        <v>0</v>
      </c>
      <c r="G23" s="40">
        <f>G24+G59+G79+G84+G87</f>
        <v>17803472.110000003</v>
      </c>
      <c r="H23" s="40">
        <f>H24+H59+H79+H84+H87</f>
        <v>17803472.110000003</v>
      </c>
      <c r="I23" s="40">
        <f>I24+I59+I79+I84+I87</f>
        <v>0</v>
      </c>
      <c r="J23" s="40">
        <f>F23+G23-H23</f>
        <v>0</v>
      </c>
      <c r="K23" s="1"/>
      <c r="L23" s="1"/>
    </row>
    <row r="24" spans="1:12" s="12" customFormat="1" ht="33" thickTop="1" thickBot="1" x14ac:dyDescent="0.3">
      <c r="A24" s="41" t="s">
        <v>32</v>
      </c>
      <c r="B24" s="38">
        <v>2000</v>
      </c>
      <c r="C24" s="39" t="s">
        <v>33</v>
      </c>
      <c r="D24" s="40">
        <f t="shared" ref="D24:I24" si="0">D25+D30+D47+D50+D54+D58</f>
        <v>17820400</v>
      </c>
      <c r="E24" s="40">
        <v>0</v>
      </c>
      <c r="F24" s="40">
        <f t="shared" si="0"/>
        <v>0</v>
      </c>
      <c r="G24" s="40">
        <f t="shared" si="0"/>
        <v>17803472.110000003</v>
      </c>
      <c r="H24" s="40">
        <f t="shared" si="0"/>
        <v>17803472.110000003</v>
      </c>
      <c r="I24" s="40">
        <f t="shared" si="0"/>
        <v>0</v>
      </c>
      <c r="J24" s="40">
        <f t="shared" ref="J24:J87" si="1">F24+G24-H24</f>
        <v>0</v>
      </c>
      <c r="K24" s="1"/>
      <c r="L24" s="1"/>
    </row>
    <row r="25" spans="1:12" s="12" customFormat="1" ht="17.25" thickTop="1" thickBot="1" x14ac:dyDescent="0.3">
      <c r="A25" s="42" t="s">
        <v>34</v>
      </c>
      <c r="B25" s="38">
        <v>2100</v>
      </c>
      <c r="C25" s="39" t="s">
        <v>35</v>
      </c>
      <c r="D25" s="40">
        <f>D26+D29</f>
        <v>17032100</v>
      </c>
      <c r="E25" s="40">
        <v>0</v>
      </c>
      <c r="F25" s="40">
        <f>F26+F29</f>
        <v>0</v>
      </c>
      <c r="G25" s="40">
        <f>G26+G29</f>
        <v>17025917.850000001</v>
      </c>
      <c r="H25" s="40">
        <f>H26+H29</f>
        <v>17025917.850000001</v>
      </c>
      <c r="I25" s="40">
        <f>I26+I29</f>
        <v>0</v>
      </c>
      <c r="J25" s="40">
        <f t="shared" si="1"/>
        <v>0</v>
      </c>
      <c r="K25" s="1"/>
      <c r="L25" s="1"/>
    </row>
    <row r="26" spans="1:12" s="12" customFormat="1" ht="17.25" thickTop="1" thickBot="1" x14ac:dyDescent="0.3">
      <c r="A26" s="43" t="s">
        <v>36</v>
      </c>
      <c r="B26" s="44">
        <v>2110</v>
      </c>
      <c r="C26" s="45" t="s">
        <v>37</v>
      </c>
      <c r="D26" s="46">
        <f>D27</f>
        <v>13967100</v>
      </c>
      <c r="E26" s="47">
        <v>13967100</v>
      </c>
      <c r="F26" s="46"/>
      <c r="G26" s="46">
        <f>G27</f>
        <v>13967100</v>
      </c>
      <c r="H26" s="46">
        <f>H27</f>
        <v>13967100</v>
      </c>
      <c r="I26" s="46">
        <f>SUM(I27:I28)</f>
        <v>0</v>
      </c>
      <c r="J26" s="48">
        <f t="shared" si="1"/>
        <v>0</v>
      </c>
      <c r="K26" s="1"/>
      <c r="L26" s="1"/>
    </row>
    <row r="27" spans="1:12" s="12" customFormat="1" ht="17.25" thickTop="1" thickBot="1" x14ac:dyDescent="0.3">
      <c r="A27" s="49" t="s">
        <v>38</v>
      </c>
      <c r="B27" s="41">
        <v>2111</v>
      </c>
      <c r="C27" s="50" t="s">
        <v>39</v>
      </c>
      <c r="D27" s="51">
        <v>13967100</v>
      </c>
      <c r="E27" s="47"/>
      <c r="F27" s="51">
        <v>0</v>
      </c>
      <c r="G27" s="51">
        <v>13967100</v>
      </c>
      <c r="H27" s="51">
        <v>13967100</v>
      </c>
      <c r="I27" s="51">
        <v>0</v>
      </c>
      <c r="J27" s="52">
        <f t="shared" si="1"/>
        <v>0</v>
      </c>
      <c r="K27" s="1"/>
      <c r="L27" s="1"/>
    </row>
    <row r="28" spans="1:12" s="12" customFormat="1" ht="17.25" thickTop="1" thickBot="1" x14ac:dyDescent="0.3">
      <c r="A28" s="49" t="s">
        <v>40</v>
      </c>
      <c r="B28" s="41">
        <v>2112</v>
      </c>
      <c r="C28" s="50" t="s">
        <v>41</v>
      </c>
      <c r="D28" s="51"/>
      <c r="E28" s="47"/>
      <c r="F28" s="51">
        <v>0</v>
      </c>
      <c r="G28" s="51"/>
      <c r="H28" s="51"/>
      <c r="I28" s="51">
        <v>0</v>
      </c>
      <c r="J28" s="52">
        <f t="shared" si="1"/>
        <v>0</v>
      </c>
      <c r="K28" s="1"/>
      <c r="L28" s="1"/>
    </row>
    <row r="29" spans="1:12" s="12" customFormat="1" ht="17.25" thickTop="1" thickBot="1" x14ac:dyDescent="0.3">
      <c r="A29" s="53" t="s">
        <v>42</v>
      </c>
      <c r="B29" s="44">
        <v>2120</v>
      </c>
      <c r="C29" s="45" t="s">
        <v>43</v>
      </c>
      <c r="D29" s="54">
        <v>3065000</v>
      </c>
      <c r="E29" s="54">
        <v>3065000</v>
      </c>
      <c r="F29" s="54">
        <v>0</v>
      </c>
      <c r="G29" s="54">
        <v>3058817.85</v>
      </c>
      <c r="H29" s="54">
        <v>3058817.85</v>
      </c>
      <c r="I29" s="54">
        <v>0</v>
      </c>
      <c r="J29" s="48">
        <f t="shared" si="1"/>
        <v>0</v>
      </c>
      <c r="K29" s="1"/>
      <c r="L29" s="1"/>
    </row>
    <row r="30" spans="1:12" s="12" customFormat="1" ht="17.25" customHeight="1" thickTop="1" thickBot="1" x14ac:dyDescent="0.3">
      <c r="A30" s="55" t="s">
        <v>44</v>
      </c>
      <c r="B30" s="38">
        <v>2200</v>
      </c>
      <c r="C30" s="39" t="s">
        <v>45</v>
      </c>
      <c r="D30" s="56">
        <f>SUM(D31:D37)+D44</f>
        <v>788300</v>
      </c>
      <c r="E30" s="56">
        <v>0</v>
      </c>
      <c r="F30" s="56">
        <f>SUM(F31:F37)+F44</f>
        <v>0</v>
      </c>
      <c r="G30" s="56">
        <f>SUM(G31:G37)+G44</f>
        <v>777554.26</v>
      </c>
      <c r="H30" s="56">
        <f>SUM(H31:H37)+H44</f>
        <v>777554.26</v>
      </c>
      <c r="I30" s="56">
        <f>SUM(I31:I37)+I44</f>
        <v>0</v>
      </c>
      <c r="J30" s="40">
        <f t="shared" si="1"/>
        <v>0</v>
      </c>
      <c r="K30" s="1"/>
      <c r="L30" s="1"/>
    </row>
    <row r="31" spans="1:12" s="12" customFormat="1" ht="21" customHeight="1" thickTop="1" thickBot="1" x14ac:dyDescent="0.3">
      <c r="A31" s="43" t="s">
        <v>46</v>
      </c>
      <c r="B31" s="44">
        <v>2210</v>
      </c>
      <c r="C31" s="45" t="s">
        <v>47</v>
      </c>
      <c r="D31" s="54">
        <v>40000</v>
      </c>
      <c r="E31" s="46">
        <v>0</v>
      </c>
      <c r="F31" s="54">
        <v>0</v>
      </c>
      <c r="G31" s="54">
        <v>40000</v>
      </c>
      <c r="H31" s="54">
        <v>40000</v>
      </c>
      <c r="I31" s="54">
        <v>0</v>
      </c>
      <c r="J31" s="48">
        <f t="shared" si="1"/>
        <v>0</v>
      </c>
      <c r="K31" s="1"/>
      <c r="L31" s="1"/>
    </row>
    <row r="32" spans="1:12" s="12" customFormat="1" ht="17.25" thickTop="1" thickBot="1" x14ac:dyDescent="0.3">
      <c r="A32" s="43" t="s">
        <v>48</v>
      </c>
      <c r="B32" s="44">
        <v>2220</v>
      </c>
      <c r="C32" s="44">
        <v>100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48">
        <f t="shared" si="1"/>
        <v>0</v>
      </c>
      <c r="K32" s="1"/>
      <c r="L32" s="1"/>
    </row>
    <row r="33" spans="1:12" s="12" customFormat="1" ht="17.25" thickTop="1" thickBot="1" x14ac:dyDescent="0.3">
      <c r="A33" s="43" t="s">
        <v>49</v>
      </c>
      <c r="B33" s="44">
        <v>2230</v>
      </c>
      <c r="C33" s="44">
        <v>110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48">
        <f t="shared" si="1"/>
        <v>0</v>
      </c>
      <c r="K33" s="1"/>
      <c r="L33" s="1"/>
    </row>
    <row r="34" spans="1:12" s="12" customFormat="1" ht="17.25" thickTop="1" thickBot="1" x14ac:dyDescent="0.3">
      <c r="A34" s="43" t="s">
        <v>50</v>
      </c>
      <c r="B34" s="44">
        <v>2240</v>
      </c>
      <c r="C34" s="44">
        <v>120</v>
      </c>
      <c r="D34" s="54">
        <v>57000</v>
      </c>
      <c r="E34" s="46"/>
      <c r="F34" s="54"/>
      <c r="G34" s="54">
        <v>57000</v>
      </c>
      <c r="H34" s="54">
        <v>57000</v>
      </c>
      <c r="I34" s="54">
        <v>0</v>
      </c>
      <c r="J34" s="48">
        <f t="shared" si="1"/>
        <v>0</v>
      </c>
      <c r="K34" s="1"/>
      <c r="L34" s="1"/>
    </row>
    <row r="35" spans="1:12" s="12" customFormat="1" ht="17.25" thickTop="1" thickBot="1" x14ac:dyDescent="0.3">
      <c r="A35" s="43" t="s">
        <v>51</v>
      </c>
      <c r="B35" s="44">
        <v>2250</v>
      </c>
      <c r="C35" s="44">
        <v>130</v>
      </c>
      <c r="D35" s="54">
        <v>600</v>
      </c>
      <c r="E35" s="46"/>
      <c r="F35" s="54"/>
      <c r="G35" s="54">
        <v>600</v>
      </c>
      <c r="H35" s="54">
        <v>600</v>
      </c>
      <c r="I35" s="54">
        <v>0</v>
      </c>
      <c r="J35" s="48">
        <f t="shared" si="1"/>
        <v>0</v>
      </c>
      <c r="K35" s="1"/>
      <c r="L35" s="1"/>
    </row>
    <row r="36" spans="1:12" s="12" customFormat="1" ht="17.25" thickTop="1" thickBot="1" x14ac:dyDescent="0.3">
      <c r="A36" s="53" t="s">
        <v>52</v>
      </c>
      <c r="B36" s="44">
        <v>2260</v>
      </c>
      <c r="C36" s="44">
        <v>140</v>
      </c>
      <c r="D36" s="54"/>
      <c r="E36" s="46"/>
      <c r="F36" s="54"/>
      <c r="G36" s="54"/>
      <c r="H36" s="54"/>
      <c r="I36" s="54">
        <v>0</v>
      </c>
      <c r="J36" s="48">
        <f t="shared" si="1"/>
        <v>0</v>
      </c>
      <c r="K36" s="1"/>
      <c r="L36" s="1"/>
    </row>
    <row r="37" spans="1:12" s="12" customFormat="1" ht="17.25" thickTop="1" thickBot="1" x14ac:dyDescent="0.3">
      <c r="A37" s="53" t="s">
        <v>53</v>
      </c>
      <c r="B37" s="44">
        <v>2270</v>
      </c>
      <c r="C37" s="44">
        <v>150</v>
      </c>
      <c r="D37" s="46">
        <f>D38+D39+D40+D42</f>
        <v>690700</v>
      </c>
      <c r="E37" s="54">
        <v>690700</v>
      </c>
      <c r="F37" s="46"/>
      <c r="G37" s="57">
        <f>G38+G39+G40+G42</f>
        <v>679954.26</v>
      </c>
      <c r="H37" s="57">
        <f>H38+H39+H40+H42</f>
        <v>679954.26</v>
      </c>
      <c r="I37" s="46">
        <f>SUM(I38:I43)</f>
        <v>0</v>
      </c>
      <c r="J37" s="48">
        <f>F37+G37-H37</f>
        <v>0</v>
      </c>
      <c r="K37" s="1"/>
      <c r="L37" s="1"/>
    </row>
    <row r="38" spans="1:12" s="12" customFormat="1" ht="17.25" thickTop="1" thickBot="1" x14ac:dyDescent="0.3">
      <c r="A38" s="49" t="s">
        <v>54</v>
      </c>
      <c r="B38" s="41">
        <v>2271</v>
      </c>
      <c r="C38" s="41">
        <v>160</v>
      </c>
      <c r="D38" s="51">
        <v>448000</v>
      </c>
      <c r="E38" s="47"/>
      <c r="F38" s="51"/>
      <c r="G38" s="51">
        <v>437311.88</v>
      </c>
      <c r="H38" s="51">
        <v>437311.88</v>
      </c>
      <c r="I38" s="51">
        <v>0</v>
      </c>
      <c r="J38" s="52">
        <f t="shared" si="1"/>
        <v>0</v>
      </c>
      <c r="K38" s="1"/>
      <c r="L38" s="1"/>
    </row>
    <row r="39" spans="1:12" s="12" customFormat="1" ht="17.25" thickTop="1" thickBot="1" x14ac:dyDescent="0.3">
      <c r="A39" s="49" t="s">
        <v>55</v>
      </c>
      <c r="B39" s="41">
        <v>2272</v>
      </c>
      <c r="C39" s="41">
        <v>170</v>
      </c>
      <c r="D39" s="51">
        <v>19000</v>
      </c>
      <c r="E39" s="47"/>
      <c r="F39" s="51"/>
      <c r="G39" s="51">
        <v>18966.189999999999</v>
      </c>
      <c r="H39" s="51">
        <v>18966.189999999999</v>
      </c>
      <c r="I39" s="51">
        <v>0</v>
      </c>
      <c r="J39" s="52">
        <f t="shared" si="1"/>
        <v>0</v>
      </c>
      <c r="K39" s="1"/>
      <c r="L39" s="1"/>
    </row>
    <row r="40" spans="1:12" s="12" customFormat="1" ht="17.25" thickTop="1" thickBot="1" x14ac:dyDescent="0.3">
      <c r="A40" s="49" t="s">
        <v>56</v>
      </c>
      <c r="B40" s="41">
        <v>2273</v>
      </c>
      <c r="C40" s="41">
        <v>180</v>
      </c>
      <c r="D40" s="51">
        <v>220000</v>
      </c>
      <c r="E40" s="47"/>
      <c r="F40" s="51"/>
      <c r="G40" s="51">
        <v>220000</v>
      </c>
      <c r="H40" s="51">
        <v>220000</v>
      </c>
      <c r="I40" s="51">
        <v>0</v>
      </c>
      <c r="J40" s="52">
        <f t="shared" si="1"/>
        <v>0</v>
      </c>
      <c r="K40" s="1"/>
      <c r="L40" s="1"/>
    </row>
    <row r="41" spans="1:12" s="12" customFormat="1" ht="17.25" thickTop="1" thickBot="1" x14ac:dyDescent="0.3">
      <c r="A41" s="49" t="s">
        <v>57</v>
      </c>
      <c r="B41" s="41">
        <v>2274</v>
      </c>
      <c r="C41" s="41">
        <v>190</v>
      </c>
      <c r="D41" s="51"/>
      <c r="E41" s="47"/>
      <c r="F41" s="51"/>
      <c r="G41" s="51"/>
      <c r="H41" s="51"/>
      <c r="I41" s="51">
        <v>0</v>
      </c>
      <c r="J41" s="52">
        <f t="shared" si="1"/>
        <v>0</v>
      </c>
      <c r="K41" s="1"/>
      <c r="L41" s="1"/>
    </row>
    <row r="42" spans="1:12" s="12" customFormat="1" ht="17.25" thickTop="1" thickBot="1" x14ac:dyDescent="0.3">
      <c r="A42" s="49" t="s">
        <v>58</v>
      </c>
      <c r="B42" s="41">
        <v>2275</v>
      </c>
      <c r="C42" s="41">
        <v>200</v>
      </c>
      <c r="D42" s="51">
        <v>3700</v>
      </c>
      <c r="E42" s="47"/>
      <c r="F42" s="51"/>
      <c r="G42" s="51">
        <v>3676.19</v>
      </c>
      <c r="H42" s="51">
        <v>3676.19</v>
      </c>
      <c r="I42" s="51">
        <v>0</v>
      </c>
      <c r="J42" s="52">
        <f t="shared" si="1"/>
        <v>0</v>
      </c>
      <c r="K42" s="1"/>
      <c r="L42" s="1"/>
    </row>
    <row r="43" spans="1:12" s="12" customFormat="1" ht="17.25" thickTop="1" thickBot="1" x14ac:dyDescent="0.3">
      <c r="A43" s="49" t="s">
        <v>59</v>
      </c>
      <c r="B43" s="41">
        <v>2276</v>
      </c>
      <c r="C43" s="41">
        <v>210</v>
      </c>
      <c r="D43" s="51"/>
      <c r="E43" s="47"/>
      <c r="F43" s="51"/>
      <c r="G43" s="51"/>
      <c r="H43" s="51"/>
      <c r="I43" s="51">
        <v>0</v>
      </c>
      <c r="J43" s="52">
        <f>F43+G43-H43</f>
        <v>0</v>
      </c>
      <c r="K43" s="1"/>
      <c r="L43" s="1"/>
    </row>
    <row r="44" spans="1:12" s="12" customFormat="1" ht="33.75" customHeight="1" thickTop="1" thickBot="1" x14ac:dyDescent="0.3">
      <c r="A44" s="53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>SUM(F45:F46)</f>
        <v>0</v>
      </c>
      <c r="G44" s="46">
        <f>SUM(G45:G46)</f>
        <v>0</v>
      </c>
      <c r="H44" s="46">
        <f>SUM(H45:H46)</f>
        <v>0</v>
      </c>
      <c r="I44" s="46">
        <f>SUM(I45:I46)</f>
        <v>0</v>
      </c>
      <c r="J44" s="48">
        <f t="shared" si="1"/>
        <v>0</v>
      </c>
      <c r="K44" s="1"/>
      <c r="L44" s="1"/>
    </row>
    <row r="45" spans="1:12" s="12" customFormat="1" ht="30" customHeight="1" thickTop="1" thickBot="1" x14ac:dyDescent="0.3">
      <c r="A45" s="58" t="s">
        <v>61</v>
      </c>
      <c r="B45" s="41">
        <v>2281</v>
      </c>
      <c r="C45" s="41">
        <v>230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2">
        <f t="shared" si="1"/>
        <v>0</v>
      </c>
      <c r="K45" s="1"/>
      <c r="L45" s="1"/>
    </row>
    <row r="46" spans="1:12" s="12" customFormat="1" ht="23.25" customHeight="1" thickTop="1" thickBot="1" x14ac:dyDescent="0.3">
      <c r="A46" s="49" t="s">
        <v>62</v>
      </c>
      <c r="B46" s="41">
        <v>2282</v>
      </c>
      <c r="C46" s="41">
        <v>240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2">
        <f t="shared" si="1"/>
        <v>0</v>
      </c>
      <c r="K46" s="1"/>
      <c r="L46" s="1"/>
    </row>
    <row r="47" spans="1:12" s="12" customFormat="1" ht="17.25" thickTop="1" thickBot="1" x14ac:dyDescent="0.3">
      <c r="A47" s="42" t="s">
        <v>63</v>
      </c>
      <c r="B47" s="38">
        <v>2400</v>
      </c>
      <c r="C47" s="38">
        <v>250</v>
      </c>
      <c r="D47" s="56">
        <f t="shared" ref="D47:I47" si="2">SUM(D48:D49)</f>
        <v>0</v>
      </c>
      <c r="E47" s="56">
        <f t="shared" si="2"/>
        <v>0</v>
      </c>
      <c r="F47" s="56">
        <f t="shared" si="2"/>
        <v>0</v>
      </c>
      <c r="G47" s="56">
        <f t="shared" si="2"/>
        <v>0</v>
      </c>
      <c r="H47" s="56">
        <f t="shared" si="2"/>
        <v>0</v>
      </c>
      <c r="I47" s="56">
        <f t="shared" si="2"/>
        <v>0</v>
      </c>
      <c r="J47" s="40">
        <f t="shared" si="1"/>
        <v>0</v>
      </c>
      <c r="K47" s="1"/>
      <c r="L47" s="1"/>
    </row>
    <row r="48" spans="1:12" s="12" customFormat="1" ht="17.25" thickTop="1" thickBot="1" x14ac:dyDescent="0.3">
      <c r="A48" s="59" t="s">
        <v>64</v>
      </c>
      <c r="B48" s="44">
        <v>2410</v>
      </c>
      <c r="C48" s="44">
        <v>260</v>
      </c>
      <c r="D48" s="54">
        <v>0</v>
      </c>
      <c r="E48" s="46">
        <v>0</v>
      </c>
      <c r="F48" s="54">
        <v>0</v>
      </c>
      <c r="G48" s="54">
        <v>0</v>
      </c>
      <c r="H48" s="54">
        <v>0</v>
      </c>
      <c r="I48" s="54">
        <v>0</v>
      </c>
      <c r="J48" s="48">
        <f t="shared" si="1"/>
        <v>0</v>
      </c>
      <c r="K48" s="1"/>
      <c r="L48" s="1"/>
    </row>
    <row r="49" spans="1:12" s="12" customFormat="1" ht="17.25" thickTop="1" thickBot="1" x14ac:dyDescent="0.3">
      <c r="A49" s="59" t="s">
        <v>65</v>
      </c>
      <c r="B49" s="44">
        <v>2420</v>
      </c>
      <c r="C49" s="44">
        <v>270</v>
      </c>
      <c r="D49" s="54">
        <v>0</v>
      </c>
      <c r="E49" s="46">
        <v>0</v>
      </c>
      <c r="F49" s="54">
        <v>0</v>
      </c>
      <c r="G49" s="54">
        <v>0</v>
      </c>
      <c r="H49" s="54">
        <v>0</v>
      </c>
      <c r="I49" s="54">
        <v>0</v>
      </c>
      <c r="J49" s="48">
        <f t="shared" si="1"/>
        <v>0</v>
      </c>
      <c r="K49" s="1"/>
      <c r="L49" s="1"/>
    </row>
    <row r="50" spans="1:12" s="12" customFormat="1" ht="22.5" customHeight="1" thickTop="1" thickBot="1" x14ac:dyDescent="0.3">
      <c r="A50" s="60" t="s">
        <v>66</v>
      </c>
      <c r="B50" s="38">
        <v>2600</v>
      </c>
      <c r="C50" s="38">
        <v>280</v>
      </c>
      <c r="D50" s="56">
        <f t="shared" ref="D50:I50" si="3">SUM(D51:D53)</f>
        <v>0</v>
      </c>
      <c r="E50" s="56">
        <f t="shared" si="3"/>
        <v>0</v>
      </c>
      <c r="F50" s="56">
        <f t="shared" si="3"/>
        <v>0</v>
      </c>
      <c r="G50" s="56">
        <f t="shared" si="3"/>
        <v>0</v>
      </c>
      <c r="H50" s="56">
        <f t="shared" si="3"/>
        <v>0</v>
      </c>
      <c r="I50" s="56">
        <f t="shared" si="3"/>
        <v>0</v>
      </c>
      <c r="J50" s="40">
        <f t="shared" si="1"/>
        <v>0</v>
      </c>
      <c r="K50" s="1"/>
      <c r="L50" s="1"/>
    </row>
    <row r="51" spans="1:12" s="12" customFormat="1" ht="33" thickTop="1" thickBot="1" x14ac:dyDescent="0.3">
      <c r="A51" s="53" t="s">
        <v>67</v>
      </c>
      <c r="B51" s="44">
        <v>2610</v>
      </c>
      <c r="C51" s="44">
        <v>290</v>
      </c>
      <c r="D51" s="61">
        <v>0</v>
      </c>
      <c r="E51" s="62">
        <v>0</v>
      </c>
      <c r="F51" s="61">
        <v>0</v>
      </c>
      <c r="G51" s="61">
        <v>0</v>
      </c>
      <c r="H51" s="61">
        <v>0</v>
      </c>
      <c r="I51" s="61">
        <v>0</v>
      </c>
      <c r="J51" s="48">
        <f t="shared" si="1"/>
        <v>0</v>
      </c>
      <c r="K51" s="1"/>
      <c r="L51" s="1"/>
    </row>
    <row r="52" spans="1:12" s="12" customFormat="1" ht="33" thickTop="1" thickBot="1" x14ac:dyDescent="0.3">
      <c r="A52" s="53" t="s">
        <v>68</v>
      </c>
      <c r="B52" s="44">
        <v>2620</v>
      </c>
      <c r="C52" s="44">
        <v>300</v>
      </c>
      <c r="D52" s="61">
        <v>0</v>
      </c>
      <c r="E52" s="62">
        <v>0</v>
      </c>
      <c r="F52" s="61">
        <v>0</v>
      </c>
      <c r="G52" s="61">
        <v>0</v>
      </c>
      <c r="H52" s="61">
        <v>0</v>
      </c>
      <c r="I52" s="61">
        <v>0</v>
      </c>
      <c r="J52" s="48">
        <f t="shared" si="1"/>
        <v>0</v>
      </c>
      <c r="K52" s="1"/>
      <c r="L52" s="1"/>
    </row>
    <row r="53" spans="1:12" s="12" customFormat="1" ht="33" thickTop="1" thickBot="1" x14ac:dyDescent="0.3">
      <c r="A53" s="59" t="s">
        <v>69</v>
      </c>
      <c r="B53" s="44">
        <v>2630</v>
      </c>
      <c r="C53" s="44">
        <v>310</v>
      </c>
      <c r="D53" s="61">
        <v>0</v>
      </c>
      <c r="E53" s="62">
        <v>0</v>
      </c>
      <c r="F53" s="61">
        <v>0</v>
      </c>
      <c r="G53" s="61">
        <v>0</v>
      </c>
      <c r="H53" s="61">
        <v>0</v>
      </c>
      <c r="I53" s="61">
        <v>0</v>
      </c>
      <c r="J53" s="48">
        <f t="shared" si="1"/>
        <v>0</v>
      </c>
      <c r="K53" s="1"/>
      <c r="L53" s="1"/>
    </row>
    <row r="54" spans="1:12" s="12" customFormat="1" ht="17.25" thickTop="1" thickBot="1" x14ac:dyDescent="0.3">
      <c r="A54" s="55" t="s">
        <v>70</v>
      </c>
      <c r="B54" s="38">
        <v>2700</v>
      </c>
      <c r="C54" s="38">
        <v>320</v>
      </c>
      <c r="D54" s="63">
        <f t="shared" ref="D54:I54" si="4">SUM(D55:D57)</f>
        <v>0</v>
      </c>
      <c r="E54" s="64">
        <v>0</v>
      </c>
      <c r="F54" s="63">
        <f t="shared" si="4"/>
        <v>0</v>
      </c>
      <c r="G54" s="63">
        <f t="shared" si="4"/>
        <v>0</v>
      </c>
      <c r="H54" s="63">
        <f t="shared" si="4"/>
        <v>0</v>
      </c>
      <c r="I54" s="63">
        <f t="shared" si="4"/>
        <v>0</v>
      </c>
      <c r="J54" s="40">
        <f t="shared" si="1"/>
        <v>0</v>
      </c>
      <c r="K54" s="1"/>
      <c r="L54" s="1"/>
    </row>
    <row r="55" spans="1:12" s="12" customFormat="1" ht="12.75" customHeight="1" thickTop="1" thickBot="1" x14ac:dyDescent="0.3">
      <c r="A55" s="53" t="s">
        <v>71</v>
      </c>
      <c r="B55" s="44">
        <v>2710</v>
      </c>
      <c r="C55" s="44">
        <v>330</v>
      </c>
      <c r="D55" s="61">
        <v>0</v>
      </c>
      <c r="E55" s="62">
        <v>0</v>
      </c>
      <c r="F55" s="61">
        <v>0</v>
      </c>
      <c r="G55" s="61">
        <v>0</v>
      </c>
      <c r="H55" s="61">
        <v>0</v>
      </c>
      <c r="I55" s="61">
        <v>0</v>
      </c>
      <c r="J55" s="48">
        <f t="shared" si="1"/>
        <v>0</v>
      </c>
      <c r="K55" s="1"/>
      <c r="L55" s="1"/>
    </row>
    <row r="56" spans="1:12" s="12" customFormat="1" ht="17.25" thickTop="1" thickBot="1" x14ac:dyDescent="0.3">
      <c r="A56" s="53" t="s">
        <v>72</v>
      </c>
      <c r="B56" s="44">
        <v>2720</v>
      </c>
      <c r="C56" s="44">
        <v>340</v>
      </c>
      <c r="D56" s="61">
        <v>0</v>
      </c>
      <c r="E56" s="62">
        <v>0</v>
      </c>
      <c r="F56" s="61">
        <v>0</v>
      </c>
      <c r="G56" s="61">
        <v>0</v>
      </c>
      <c r="H56" s="61">
        <v>0</v>
      </c>
      <c r="I56" s="61">
        <v>0</v>
      </c>
      <c r="J56" s="48">
        <f t="shared" si="1"/>
        <v>0</v>
      </c>
      <c r="K56" s="1"/>
      <c r="L56" s="1"/>
    </row>
    <row r="57" spans="1:12" s="12" customFormat="1" ht="17.25" thickTop="1" thickBot="1" x14ac:dyDescent="0.3">
      <c r="A57" s="53" t="s">
        <v>73</v>
      </c>
      <c r="B57" s="44">
        <v>2730</v>
      </c>
      <c r="C57" s="44">
        <v>350</v>
      </c>
      <c r="D57" s="61">
        <v>0</v>
      </c>
      <c r="E57" s="62">
        <v>0</v>
      </c>
      <c r="F57" s="61">
        <v>0</v>
      </c>
      <c r="G57" s="61">
        <v>0</v>
      </c>
      <c r="H57" s="61">
        <v>0</v>
      </c>
      <c r="I57" s="61">
        <v>0</v>
      </c>
      <c r="J57" s="48">
        <f t="shared" si="1"/>
        <v>0</v>
      </c>
      <c r="K57" s="1"/>
      <c r="L57" s="1"/>
    </row>
    <row r="58" spans="1:12" s="12" customFormat="1" ht="17.25" thickTop="1" thickBot="1" x14ac:dyDescent="0.3">
      <c r="A58" s="55" t="s">
        <v>74</v>
      </c>
      <c r="B58" s="38">
        <v>2800</v>
      </c>
      <c r="C58" s="38">
        <v>360</v>
      </c>
      <c r="D58" s="64">
        <v>0</v>
      </c>
      <c r="E58" s="63">
        <v>0</v>
      </c>
      <c r="F58" s="64">
        <v>0</v>
      </c>
      <c r="G58" s="64">
        <v>0</v>
      </c>
      <c r="H58" s="64">
        <v>0</v>
      </c>
      <c r="I58" s="64">
        <v>0</v>
      </c>
      <c r="J58" s="40">
        <f t="shared" si="1"/>
        <v>0</v>
      </c>
      <c r="K58" s="1"/>
      <c r="L58" s="1"/>
    </row>
    <row r="59" spans="1:12" s="12" customFormat="1" ht="17.25" thickTop="1" thickBot="1" x14ac:dyDescent="0.3">
      <c r="A59" s="38" t="s">
        <v>75</v>
      </c>
      <c r="B59" s="38">
        <v>3000</v>
      </c>
      <c r="C59" s="38">
        <v>370</v>
      </c>
      <c r="D59" s="63">
        <f t="shared" ref="D59:I59" si="5">D60+D74</f>
        <v>0</v>
      </c>
      <c r="E59" s="63">
        <f t="shared" si="5"/>
        <v>0</v>
      </c>
      <c r="F59" s="63">
        <f t="shared" si="5"/>
        <v>0</v>
      </c>
      <c r="G59" s="63">
        <f t="shared" si="5"/>
        <v>0</v>
      </c>
      <c r="H59" s="63">
        <f t="shared" si="5"/>
        <v>0</v>
      </c>
      <c r="I59" s="63">
        <f t="shared" si="5"/>
        <v>0</v>
      </c>
      <c r="J59" s="40">
        <f t="shared" si="1"/>
        <v>0</v>
      </c>
      <c r="K59" s="1"/>
      <c r="L59" s="1"/>
    </row>
    <row r="60" spans="1:12" s="12" customFormat="1" ht="17.25" thickTop="1" thickBot="1" x14ac:dyDescent="0.3">
      <c r="A60" s="42" t="s">
        <v>76</v>
      </c>
      <c r="B60" s="38">
        <v>3100</v>
      </c>
      <c r="C60" s="38">
        <v>380</v>
      </c>
      <c r="D60" s="63">
        <f t="shared" ref="D60:I60" si="6">D61+D62+D65+D68+D72+D73</f>
        <v>0</v>
      </c>
      <c r="E60" s="63">
        <f t="shared" si="6"/>
        <v>0</v>
      </c>
      <c r="F60" s="63">
        <f t="shared" si="6"/>
        <v>0</v>
      </c>
      <c r="G60" s="63">
        <f t="shared" si="6"/>
        <v>0</v>
      </c>
      <c r="H60" s="63">
        <f t="shared" si="6"/>
        <v>0</v>
      </c>
      <c r="I60" s="63">
        <f t="shared" si="6"/>
        <v>0</v>
      </c>
      <c r="J60" s="40">
        <f t="shared" si="1"/>
        <v>0</v>
      </c>
      <c r="K60" s="1"/>
      <c r="L60" s="1"/>
    </row>
    <row r="61" spans="1:12" s="12" customFormat="1" ht="33" thickTop="1" thickBot="1" x14ac:dyDescent="0.3">
      <c r="A61" s="53" t="s">
        <v>77</v>
      </c>
      <c r="B61" s="44">
        <v>3110</v>
      </c>
      <c r="C61" s="44">
        <v>390</v>
      </c>
      <c r="D61" s="61"/>
      <c r="E61" s="62">
        <v>0</v>
      </c>
      <c r="F61" s="61">
        <v>0</v>
      </c>
      <c r="G61" s="61"/>
      <c r="H61" s="61"/>
      <c r="I61" s="61">
        <v>0</v>
      </c>
      <c r="J61" s="48">
        <f t="shared" si="1"/>
        <v>0</v>
      </c>
      <c r="K61" s="1"/>
      <c r="L61" s="1"/>
    </row>
    <row r="62" spans="1:12" s="12" customFormat="1" ht="17.25" thickTop="1" thickBot="1" x14ac:dyDescent="0.3">
      <c r="A62" s="59" t="s">
        <v>78</v>
      </c>
      <c r="B62" s="44">
        <v>3120</v>
      </c>
      <c r="C62" s="44">
        <v>400</v>
      </c>
      <c r="D62" s="65">
        <f t="shared" ref="D62:I62" si="7">SUM(D63:D64)</f>
        <v>0</v>
      </c>
      <c r="E62" s="65">
        <f t="shared" si="7"/>
        <v>0</v>
      </c>
      <c r="F62" s="65">
        <f t="shared" si="7"/>
        <v>0</v>
      </c>
      <c r="G62" s="65">
        <f t="shared" si="7"/>
        <v>0</v>
      </c>
      <c r="H62" s="65">
        <f t="shared" si="7"/>
        <v>0</v>
      </c>
      <c r="I62" s="65">
        <f t="shared" si="7"/>
        <v>0</v>
      </c>
      <c r="J62" s="48">
        <f t="shared" si="1"/>
        <v>0</v>
      </c>
      <c r="K62" s="1"/>
      <c r="L62" s="1"/>
    </row>
    <row r="63" spans="1:12" s="12" customFormat="1" ht="17.25" thickTop="1" thickBot="1" x14ac:dyDescent="0.3">
      <c r="A63" s="49" t="s">
        <v>79</v>
      </c>
      <c r="B63" s="41">
        <v>3121</v>
      </c>
      <c r="C63" s="41">
        <v>410</v>
      </c>
      <c r="D63" s="66">
        <v>0</v>
      </c>
      <c r="E63" s="67">
        <v>0</v>
      </c>
      <c r="F63" s="66">
        <v>0</v>
      </c>
      <c r="G63" s="66">
        <v>0</v>
      </c>
      <c r="H63" s="66">
        <v>0</v>
      </c>
      <c r="I63" s="66">
        <v>0</v>
      </c>
      <c r="J63" s="52">
        <f t="shared" si="1"/>
        <v>0</v>
      </c>
      <c r="K63" s="1"/>
      <c r="L63" s="1"/>
    </row>
    <row r="64" spans="1:12" s="12" customFormat="1" ht="17.25" thickTop="1" thickBot="1" x14ac:dyDescent="0.3">
      <c r="A64" s="49" t="s">
        <v>80</v>
      </c>
      <c r="B64" s="41">
        <v>3122</v>
      </c>
      <c r="C64" s="41">
        <v>420</v>
      </c>
      <c r="D64" s="66">
        <v>0</v>
      </c>
      <c r="E64" s="67">
        <v>0</v>
      </c>
      <c r="F64" s="66">
        <v>0</v>
      </c>
      <c r="G64" s="66">
        <v>0</v>
      </c>
      <c r="H64" s="66">
        <v>0</v>
      </c>
      <c r="I64" s="66">
        <v>0</v>
      </c>
      <c r="J64" s="52">
        <f t="shared" si="1"/>
        <v>0</v>
      </c>
      <c r="K64" s="1"/>
      <c r="L64" s="1"/>
    </row>
    <row r="65" spans="1:12" s="12" customFormat="1" ht="17.25" thickTop="1" thickBot="1" x14ac:dyDescent="0.3">
      <c r="A65" s="43" t="s">
        <v>81</v>
      </c>
      <c r="B65" s="44">
        <v>3130</v>
      </c>
      <c r="C65" s="44">
        <v>430</v>
      </c>
      <c r="D65" s="62">
        <f t="shared" ref="D65:I65" si="8">SUM(D66:D67)</f>
        <v>0</v>
      </c>
      <c r="E65" s="62">
        <f t="shared" si="8"/>
        <v>0</v>
      </c>
      <c r="F65" s="62">
        <f t="shared" si="8"/>
        <v>0</v>
      </c>
      <c r="G65" s="62">
        <f t="shared" si="8"/>
        <v>0</v>
      </c>
      <c r="H65" s="62">
        <f t="shared" si="8"/>
        <v>0</v>
      </c>
      <c r="I65" s="62">
        <f t="shared" si="8"/>
        <v>0</v>
      </c>
      <c r="J65" s="68">
        <f t="shared" si="1"/>
        <v>0</v>
      </c>
      <c r="K65" s="1"/>
      <c r="L65" s="1"/>
    </row>
    <row r="66" spans="1:12" s="12" customFormat="1" ht="17.25" thickTop="1" thickBot="1" x14ac:dyDescent="0.3">
      <c r="A66" s="49" t="s">
        <v>82</v>
      </c>
      <c r="B66" s="41">
        <v>3131</v>
      </c>
      <c r="C66" s="41">
        <v>440</v>
      </c>
      <c r="D66" s="66">
        <v>0</v>
      </c>
      <c r="E66" s="67">
        <v>0</v>
      </c>
      <c r="F66" s="66">
        <v>0</v>
      </c>
      <c r="G66" s="66">
        <v>0</v>
      </c>
      <c r="H66" s="66">
        <v>0</v>
      </c>
      <c r="I66" s="66">
        <v>0</v>
      </c>
      <c r="J66" s="52">
        <f t="shared" si="1"/>
        <v>0</v>
      </c>
      <c r="K66" s="1"/>
      <c r="L66" s="1"/>
    </row>
    <row r="67" spans="1:12" s="12" customFormat="1" ht="17.25" thickTop="1" thickBot="1" x14ac:dyDescent="0.3">
      <c r="A67" s="49" t="s">
        <v>83</v>
      </c>
      <c r="B67" s="41">
        <v>3132</v>
      </c>
      <c r="C67" s="41">
        <v>450</v>
      </c>
      <c r="D67" s="66">
        <v>0</v>
      </c>
      <c r="E67" s="67">
        <v>0</v>
      </c>
      <c r="F67" s="66">
        <v>0</v>
      </c>
      <c r="G67" s="66">
        <v>0</v>
      </c>
      <c r="H67" s="66">
        <v>0</v>
      </c>
      <c r="I67" s="66">
        <v>0</v>
      </c>
      <c r="J67" s="52">
        <f t="shared" si="1"/>
        <v>0</v>
      </c>
      <c r="K67" s="1"/>
      <c r="L67" s="1"/>
    </row>
    <row r="68" spans="1:12" s="12" customFormat="1" ht="17.25" thickTop="1" thickBot="1" x14ac:dyDescent="0.3">
      <c r="A68" s="43" t="s">
        <v>84</v>
      </c>
      <c r="B68" s="44">
        <v>3140</v>
      </c>
      <c r="C68" s="44">
        <v>460</v>
      </c>
      <c r="D68" s="62">
        <f t="shared" ref="D68:I68" si="9">SUM(D69:D71)</f>
        <v>0</v>
      </c>
      <c r="E68" s="62">
        <f t="shared" si="9"/>
        <v>0</v>
      </c>
      <c r="F68" s="62">
        <f t="shared" si="9"/>
        <v>0</v>
      </c>
      <c r="G68" s="62">
        <f t="shared" si="9"/>
        <v>0</v>
      </c>
      <c r="H68" s="62">
        <f t="shared" si="9"/>
        <v>0</v>
      </c>
      <c r="I68" s="62">
        <f t="shared" si="9"/>
        <v>0</v>
      </c>
      <c r="J68" s="68">
        <f t="shared" si="1"/>
        <v>0</v>
      </c>
      <c r="K68" s="1"/>
      <c r="L68" s="1"/>
    </row>
    <row r="69" spans="1:12" s="12" customFormat="1" ht="17.25" thickTop="1" thickBot="1" x14ac:dyDescent="0.3">
      <c r="A69" s="49" t="s">
        <v>85</v>
      </c>
      <c r="B69" s="41">
        <v>3141</v>
      </c>
      <c r="C69" s="41">
        <v>470</v>
      </c>
      <c r="D69" s="66">
        <v>0</v>
      </c>
      <c r="E69" s="67">
        <v>0</v>
      </c>
      <c r="F69" s="66">
        <v>0</v>
      </c>
      <c r="G69" s="66">
        <v>0</v>
      </c>
      <c r="H69" s="66">
        <v>0</v>
      </c>
      <c r="I69" s="66">
        <v>0</v>
      </c>
      <c r="J69" s="52">
        <f t="shared" si="1"/>
        <v>0</v>
      </c>
      <c r="K69" s="1"/>
      <c r="L69" s="1"/>
    </row>
    <row r="70" spans="1:12" s="12" customFormat="1" ht="17.25" thickTop="1" thickBot="1" x14ac:dyDescent="0.3">
      <c r="A70" s="49" t="s">
        <v>86</v>
      </c>
      <c r="B70" s="41">
        <v>3142</v>
      </c>
      <c r="C70" s="41">
        <v>480</v>
      </c>
      <c r="D70" s="66">
        <v>0</v>
      </c>
      <c r="E70" s="67">
        <v>0</v>
      </c>
      <c r="F70" s="66">
        <v>0</v>
      </c>
      <c r="G70" s="66">
        <v>0</v>
      </c>
      <c r="H70" s="66">
        <v>0</v>
      </c>
      <c r="I70" s="66">
        <v>0</v>
      </c>
      <c r="J70" s="52">
        <f t="shared" si="1"/>
        <v>0</v>
      </c>
      <c r="K70" s="1"/>
      <c r="L70" s="1"/>
    </row>
    <row r="71" spans="1:12" s="12" customFormat="1" ht="17.25" thickTop="1" thickBot="1" x14ac:dyDescent="0.3">
      <c r="A71" s="49" t="s">
        <v>87</v>
      </c>
      <c r="B71" s="41">
        <v>3143</v>
      </c>
      <c r="C71" s="41">
        <v>490</v>
      </c>
      <c r="D71" s="66">
        <v>0</v>
      </c>
      <c r="E71" s="67">
        <v>0</v>
      </c>
      <c r="F71" s="66">
        <v>0</v>
      </c>
      <c r="G71" s="66">
        <v>0</v>
      </c>
      <c r="H71" s="66">
        <v>0</v>
      </c>
      <c r="I71" s="66">
        <v>0</v>
      </c>
      <c r="J71" s="52">
        <f t="shared" si="1"/>
        <v>0</v>
      </c>
      <c r="K71" s="1"/>
      <c r="L71" s="1"/>
    </row>
    <row r="72" spans="1:12" s="12" customFormat="1" ht="17.25" thickTop="1" thickBot="1" x14ac:dyDescent="0.3">
      <c r="A72" s="43" t="s">
        <v>88</v>
      </c>
      <c r="B72" s="44">
        <v>3150</v>
      </c>
      <c r="C72" s="44">
        <v>500</v>
      </c>
      <c r="D72" s="61">
        <v>0</v>
      </c>
      <c r="E72" s="62">
        <v>0</v>
      </c>
      <c r="F72" s="61">
        <v>0</v>
      </c>
      <c r="G72" s="61">
        <v>0</v>
      </c>
      <c r="H72" s="61">
        <v>0</v>
      </c>
      <c r="I72" s="61">
        <v>0</v>
      </c>
      <c r="J72" s="68">
        <f t="shared" si="1"/>
        <v>0</v>
      </c>
      <c r="K72" s="1"/>
      <c r="L72" s="1"/>
    </row>
    <row r="73" spans="1:12" s="12" customFormat="1" ht="17.25" thickTop="1" thickBot="1" x14ac:dyDescent="0.3">
      <c r="A73" s="43" t="s">
        <v>89</v>
      </c>
      <c r="B73" s="44">
        <v>3160</v>
      </c>
      <c r="C73" s="44">
        <v>510</v>
      </c>
      <c r="D73" s="61">
        <v>0</v>
      </c>
      <c r="E73" s="62">
        <v>0</v>
      </c>
      <c r="F73" s="61">
        <v>0</v>
      </c>
      <c r="G73" s="61">
        <v>0</v>
      </c>
      <c r="H73" s="61">
        <v>0</v>
      </c>
      <c r="I73" s="61">
        <v>0</v>
      </c>
      <c r="J73" s="68">
        <f t="shared" si="1"/>
        <v>0</v>
      </c>
      <c r="K73" s="1"/>
      <c r="L73" s="1"/>
    </row>
    <row r="74" spans="1:12" s="12" customFormat="1" ht="17.25" thickTop="1" thickBot="1" x14ac:dyDescent="0.3">
      <c r="A74" s="42" t="s">
        <v>90</v>
      </c>
      <c r="B74" s="38">
        <v>3200</v>
      </c>
      <c r="C74" s="38">
        <v>520</v>
      </c>
      <c r="D74" s="63">
        <f t="shared" ref="D74:I74" si="10">SUM(D75:D78)</f>
        <v>0</v>
      </c>
      <c r="E74" s="63">
        <f t="shared" si="10"/>
        <v>0</v>
      </c>
      <c r="F74" s="63">
        <f t="shared" si="10"/>
        <v>0</v>
      </c>
      <c r="G74" s="63">
        <f t="shared" si="10"/>
        <v>0</v>
      </c>
      <c r="H74" s="63">
        <f t="shared" si="10"/>
        <v>0</v>
      </c>
      <c r="I74" s="63">
        <f t="shared" si="10"/>
        <v>0</v>
      </c>
      <c r="J74" s="40">
        <f t="shared" si="1"/>
        <v>0</v>
      </c>
      <c r="K74" s="1"/>
      <c r="L74" s="1"/>
    </row>
    <row r="75" spans="1:12" s="12" customFormat="1" ht="33" thickTop="1" thickBot="1" x14ac:dyDescent="0.3">
      <c r="A75" s="53" t="s">
        <v>91</v>
      </c>
      <c r="B75" s="44">
        <v>3210</v>
      </c>
      <c r="C75" s="44">
        <v>530</v>
      </c>
      <c r="D75" s="69">
        <v>0</v>
      </c>
      <c r="E75" s="70">
        <v>0</v>
      </c>
      <c r="F75" s="69">
        <v>0</v>
      </c>
      <c r="G75" s="69">
        <v>0</v>
      </c>
      <c r="H75" s="69">
        <v>0</v>
      </c>
      <c r="I75" s="69">
        <v>0</v>
      </c>
      <c r="J75" s="68">
        <f t="shared" si="1"/>
        <v>0</v>
      </c>
      <c r="K75" s="1"/>
      <c r="L75" s="1"/>
    </row>
    <row r="76" spans="1:12" s="12" customFormat="1" ht="33" thickTop="1" thickBot="1" x14ac:dyDescent="0.3">
      <c r="A76" s="53" t="s">
        <v>92</v>
      </c>
      <c r="B76" s="44">
        <v>3220</v>
      </c>
      <c r="C76" s="44">
        <v>540</v>
      </c>
      <c r="D76" s="69">
        <v>0</v>
      </c>
      <c r="E76" s="70">
        <v>0</v>
      </c>
      <c r="F76" s="69">
        <v>0</v>
      </c>
      <c r="G76" s="69">
        <v>0</v>
      </c>
      <c r="H76" s="69">
        <v>0</v>
      </c>
      <c r="I76" s="69">
        <v>0</v>
      </c>
      <c r="J76" s="68">
        <f t="shared" si="1"/>
        <v>0</v>
      </c>
      <c r="K76" s="1"/>
      <c r="L76" s="1"/>
    </row>
    <row r="77" spans="1:12" s="12" customFormat="1" ht="33" thickTop="1" thickBot="1" x14ac:dyDescent="0.3">
      <c r="A77" s="43" t="s">
        <v>93</v>
      </c>
      <c r="B77" s="44">
        <v>3230</v>
      </c>
      <c r="C77" s="44">
        <v>550</v>
      </c>
      <c r="D77" s="69">
        <v>0</v>
      </c>
      <c r="E77" s="70">
        <v>0</v>
      </c>
      <c r="F77" s="69">
        <v>0</v>
      </c>
      <c r="G77" s="69">
        <v>0</v>
      </c>
      <c r="H77" s="69">
        <v>0</v>
      </c>
      <c r="I77" s="69">
        <v>0</v>
      </c>
      <c r="J77" s="68">
        <f t="shared" si="1"/>
        <v>0</v>
      </c>
      <c r="K77" s="1"/>
      <c r="L77" s="1"/>
    </row>
    <row r="78" spans="1:12" s="12" customFormat="1" ht="17.25" thickTop="1" thickBot="1" x14ac:dyDescent="0.3">
      <c r="A78" s="53" t="s">
        <v>94</v>
      </c>
      <c r="B78" s="44">
        <v>3240</v>
      </c>
      <c r="C78" s="44">
        <v>560</v>
      </c>
      <c r="D78" s="61">
        <v>0</v>
      </c>
      <c r="E78" s="62">
        <v>0</v>
      </c>
      <c r="F78" s="61">
        <v>0</v>
      </c>
      <c r="G78" s="61">
        <v>0</v>
      </c>
      <c r="H78" s="61">
        <v>0</v>
      </c>
      <c r="I78" s="61">
        <v>0</v>
      </c>
      <c r="J78" s="68">
        <f t="shared" si="1"/>
        <v>0</v>
      </c>
      <c r="K78" s="1"/>
      <c r="L78" s="1"/>
    </row>
    <row r="79" spans="1:12" s="12" customFormat="1" ht="17.25" thickTop="1" thickBot="1" x14ac:dyDescent="0.3">
      <c r="A79" s="38" t="s">
        <v>95</v>
      </c>
      <c r="B79" s="38">
        <v>4100</v>
      </c>
      <c r="C79" s="38">
        <v>570</v>
      </c>
      <c r="D79" s="70">
        <f t="shared" ref="D79:I79" si="11">SUM(D80)</f>
        <v>0</v>
      </c>
      <c r="E79" s="70">
        <f t="shared" si="11"/>
        <v>0</v>
      </c>
      <c r="F79" s="70">
        <f t="shared" si="11"/>
        <v>0</v>
      </c>
      <c r="G79" s="70">
        <f t="shared" si="11"/>
        <v>0</v>
      </c>
      <c r="H79" s="70">
        <f t="shared" si="11"/>
        <v>0</v>
      </c>
      <c r="I79" s="70">
        <f t="shared" si="11"/>
        <v>0</v>
      </c>
      <c r="J79" s="40">
        <f t="shared" si="1"/>
        <v>0</v>
      </c>
      <c r="K79" s="1"/>
      <c r="L79" s="1"/>
    </row>
    <row r="80" spans="1:12" s="12" customFormat="1" ht="17.25" thickTop="1" thickBot="1" x14ac:dyDescent="0.3">
      <c r="A80" s="43" t="s">
        <v>96</v>
      </c>
      <c r="B80" s="44">
        <v>4110</v>
      </c>
      <c r="C80" s="44">
        <v>580</v>
      </c>
      <c r="D80" s="62">
        <f t="shared" ref="D80:I80" si="12">SUM(D81:D83)</f>
        <v>0</v>
      </c>
      <c r="E80" s="62">
        <f t="shared" si="12"/>
        <v>0</v>
      </c>
      <c r="F80" s="62">
        <f t="shared" si="12"/>
        <v>0</v>
      </c>
      <c r="G80" s="62">
        <f t="shared" si="12"/>
        <v>0</v>
      </c>
      <c r="H80" s="62">
        <f t="shared" si="12"/>
        <v>0</v>
      </c>
      <c r="I80" s="62">
        <f t="shared" si="12"/>
        <v>0</v>
      </c>
      <c r="J80" s="68">
        <f t="shared" si="1"/>
        <v>0</v>
      </c>
      <c r="K80" s="1"/>
      <c r="L80" s="1"/>
    </row>
    <row r="81" spans="1:12" s="12" customFormat="1" ht="17.25" thickTop="1" thickBot="1" x14ac:dyDescent="0.3">
      <c r="A81" s="49" t="s">
        <v>97</v>
      </c>
      <c r="B81" s="41">
        <v>4111</v>
      </c>
      <c r="C81" s="41">
        <v>590</v>
      </c>
      <c r="D81" s="61">
        <v>0</v>
      </c>
      <c r="E81" s="62">
        <v>0</v>
      </c>
      <c r="F81" s="61">
        <v>0</v>
      </c>
      <c r="G81" s="61">
        <v>0</v>
      </c>
      <c r="H81" s="61">
        <v>0</v>
      </c>
      <c r="I81" s="61">
        <v>0</v>
      </c>
      <c r="J81" s="52">
        <f t="shared" si="1"/>
        <v>0</v>
      </c>
      <c r="K81" s="1"/>
      <c r="L81" s="1"/>
    </row>
    <row r="82" spans="1:12" s="12" customFormat="1" ht="12.75" customHeight="1" thickTop="1" thickBot="1" x14ac:dyDescent="0.3">
      <c r="A82" s="49" t="s">
        <v>98</v>
      </c>
      <c r="B82" s="41">
        <v>4112</v>
      </c>
      <c r="C82" s="41">
        <v>600</v>
      </c>
      <c r="D82" s="61">
        <v>0</v>
      </c>
      <c r="E82" s="62">
        <v>0</v>
      </c>
      <c r="F82" s="61">
        <v>0</v>
      </c>
      <c r="G82" s="61">
        <v>0</v>
      </c>
      <c r="H82" s="61">
        <v>0</v>
      </c>
      <c r="I82" s="61">
        <v>0</v>
      </c>
      <c r="J82" s="52">
        <f t="shared" si="1"/>
        <v>0</v>
      </c>
      <c r="K82" s="1"/>
      <c r="L82" s="1"/>
    </row>
    <row r="83" spans="1:12" s="12" customFormat="1" ht="17.25" thickTop="1" thickBot="1" x14ac:dyDescent="0.3">
      <c r="A83" s="43" t="s">
        <v>99</v>
      </c>
      <c r="B83" s="41">
        <v>4113</v>
      </c>
      <c r="C83" s="41">
        <v>610</v>
      </c>
      <c r="D83" s="66">
        <v>0</v>
      </c>
      <c r="E83" s="67">
        <v>0</v>
      </c>
      <c r="F83" s="66">
        <v>0</v>
      </c>
      <c r="G83" s="66">
        <v>0</v>
      </c>
      <c r="H83" s="66">
        <v>0</v>
      </c>
      <c r="I83" s="66">
        <v>0</v>
      </c>
      <c r="J83" s="52">
        <f t="shared" si="1"/>
        <v>0</v>
      </c>
      <c r="K83" s="1"/>
      <c r="L83" s="1"/>
    </row>
    <row r="84" spans="1:12" s="12" customFormat="1" ht="17.25" thickTop="1" thickBot="1" x14ac:dyDescent="0.3">
      <c r="A84" s="38" t="s">
        <v>100</v>
      </c>
      <c r="B84" s="38">
        <v>4200</v>
      </c>
      <c r="C84" s="38">
        <v>620</v>
      </c>
      <c r="D84" s="63">
        <f t="shared" ref="D84:I84" si="13">D85</f>
        <v>0</v>
      </c>
      <c r="E84" s="63">
        <f t="shared" si="13"/>
        <v>0</v>
      </c>
      <c r="F84" s="63">
        <f t="shared" si="13"/>
        <v>0</v>
      </c>
      <c r="G84" s="63">
        <f t="shared" si="13"/>
        <v>0</v>
      </c>
      <c r="H84" s="63">
        <f t="shared" si="13"/>
        <v>0</v>
      </c>
      <c r="I84" s="63">
        <f t="shared" si="13"/>
        <v>0</v>
      </c>
      <c r="J84" s="40">
        <f t="shared" si="1"/>
        <v>0</v>
      </c>
      <c r="K84" s="1"/>
      <c r="L84" s="1"/>
    </row>
    <row r="85" spans="1:12" s="12" customFormat="1" ht="17.25" thickTop="1" thickBot="1" x14ac:dyDescent="0.3">
      <c r="A85" s="43" t="s">
        <v>101</v>
      </c>
      <c r="B85" s="44">
        <v>4210</v>
      </c>
      <c r="C85" s="44">
        <v>630</v>
      </c>
      <c r="D85" s="61">
        <v>0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8">
        <f t="shared" si="1"/>
        <v>0</v>
      </c>
      <c r="K85" s="1"/>
      <c r="L85" s="1"/>
    </row>
    <row r="86" spans="1:12" s="12" customFormat="1" ht="17.25" thickTop="1" thickBot="1" x14ac:dyDescent="0.3">
      <c r="A86" s="49" t="s">
        <v>102</v>
      </c>
      <c r="B86" s="41">
        <v>5000</v>
      </c>
      <c r="C86" s="41">
        <v>640</v>
      </c>
      <c r="D86" s="66" t="s">
        <v>103</v>
      </c>
      <c r="E86" s="66">
        <v>97600</v>
      </c>
      <c r="F86" s="71" t="s">
        <v>103</v>
      </c>
      <c r="G86" s="71" t="s">
        <v>103</v>
      </c>
      <c r="H86" s="71" t="s">
        <v>103</v>
      </c>
      <c r="I86" s="71" t="s">
        <v>103</v>
      </c>
      <c r="J86" s="52" t="s">
        <v>103</v>
      </c>
      <c r="K86" s="1"/>
      <c r="L86" s="1"/>
    </row>
    <row r="87" spans="1:12" s="12" customFormat="1" ht="17.25" thickTop="1" thickBot="1" x14ac:dyDescent="0.3">
      <c r="A87" s="49" t="s">
        <v>104</v>
      </c>
      <c r="B87" s="41">
        <v>9000</v>
      </c>
      <c r="C87" s="41">
        <v>650</v>
      </c>
      <c r="D87" s="66">
        <v>0</v>
      </c>
      <c r="E87" s="67">
        <v>0</v>
      </c>
      <c r="F87" s="66">
        <v>0</v>
      </c>
      <c r="G87" s="66">
        <v>0</v>
      </c>
      <c r="H87" s="66">
        <v>0</v>
      </c>
      <c r="I87" s="66">
        <v>0</v>
      </c>
      <c r="J87" s="52">
        <f t="shared" si="1"/>
        <v>0</v>
      </c>
      <c r="K87" s="1"/>
      <c r="L87" s="1"/>
    </row>
    <row r="88" spans="1:12" s="12" customFormat="1" ht="16.5" hidden="1" thickTop="1" x14ac:dyDescent="0.25">
      <c r="A88" s="72"/>
      <c r="B88" s="73"/>
      <c r="C88" s="73">
        <v>650</v>
      </c>
      <c r="D88" s="74"/>
      <c r="E88" s="75"/>
      <c r="F88" s="74"/>
      <c r="G88" s="74"/>
      <c r="H88" s="74"/>
      <c r="I88" s="74"/>
      <c r="J88" s="76"/>
      <c r="K88" s="1"/>
      <c r="L88" s="1"/>
    </row>
    <row r="89" spans="1:12" s="12" customFormat="1" ht="16.5" hidden="1" thickTop="1" x14ac:dyDescent="0.25">
      <c r="A89" s="77"/>
      <c r="B89" s="78"/>
      <c r="C89" s="78"/>
      <c r="D89" s="79"/>
      <c r="E89" s="80"/>
      <c r="F89" s="79"/>
      <c r="G89" s="79"/>
      <c r="H89" s="79"/>
      <c r="I89" s="79"/>
      <c r="J89" s="81"/>
      <c r="K89" s="1"/>
      <c r="L89" s="1"/>
    </row>
    <row r="90" spans="1:12" s="12" customFormat="1" ht="16.5" hidden="1" thickTop="1" x14ac:dyDescent="0.25">
      <c r="A90" s="77"/>
      <c r="B90" s="78"/>
      <c r="C90" s="78"/>
      <c r="D90" s="79"/>
      <c r="E90" s="80"/>
      <c r="F90" s="79"/>
      <c r="G90" s="79"/>
      <c r="H90" s="79"/>
      <c r="I90" s="79"/>
      <c r="J90" s="81"/>
      <c r="K90" s="1"/>
      <c r="L90" s="1"/>
    </row>
    <row r="91" spans="1:12" s="12" customFormat="1" ht="16.5" hidden="1" thickTop="1" x14ac:dyDescent="0.25">
      <c r="A91" s="77"/>
      <c r="B91" s="78"/>
      <c r="C91" s="78"/>
      <c r="D91" s="79"/>
      <c r="E91" s="82"/>
      <c r="F91" s="79"/>
      <c r="G91" s="79"/>
      <c r="H91" s="79"/>
      <c r="I91" s="79"/>
      <c r="J91" s="81"/>
      <c r="K91" s="1"/>
      <c r="L91" s="1"/>
    </row>
    <row r="92" spans="1:12" s="12" customFormat="1" ht="16.5" hidden="1" thickTop="1" x14ac:dyDescent="0.25">
      <c r="A92" s="83"/>
      <c r="B92" s="84"/>
      <c r="C92" s="84"/>
      <c r="D92" s="85"/>
      <c r="E92" s="86"/>
      <c r="F92" s="85"/>
      <c r="G92" s="85"/>
      <c r="H92" s="85"/>
      <c r="I92" s="85"/>
      <c r="J92" s="87"/>
      <c r="K92" s="1"/>
      <c r="L92" s="1"/>
    </row>
    <row r="93" spans="1:12" s="12" customFormat="1" ht="16.5" hidden="1" thickTop="1" x14ac:dyDescent="0.25">
      <c r="A93" s="77"/>
      <c r="B93" s="78"/>
      <c r="C93" s="78"/>
      <c r="D93" s="79"/>
      <c r="E93" s="80"/>
      <c r="F93" s="79"/>
      <c r="G93" s="79"/>
      <c r="H93" s="79"/>
      <c r="I93" s="79"/>
      <c r="J93" s="81"/>
      <c r="K93" s="1"/>
      <c r="L93" s="1"/>
    </row>
    <row r="94" spans="1:12" s="12" customFormat="1" ht="16.5" hidden="1" thickTop="1" x14ac:dyDescent="0.25">
      <c r="A94" s="77"/>
      <c r="B94" s="78"/>
      <c r="C94" s="78"/>
      <c r="D94" s="79"/>
      <c r="E94" s="80"/>
      <c r="F94" s="79"/>
      <c r="G94" s="79"/>
      <c r="H94" s="79"/>
      <c r="I94" s="79"/>
      <c r="J94" s="81"/>
      <c r="K94" s="1"/>
      <c r="L94" s="1"/>
    </row>
    <row r="95" spans="1:12" s="12" customFormat="1" ht="16.5" hidden="1" thickTop="1" x14ac:dyDescent="0.25">
      <c r="A95" s="77"/>
      <c r="B95" s="78"/>
      <c r="C95" s="78"/>
      <c r="D95" s="79"/>
      <c r="E95" s="80"/>
      <c r="F95" s="79"/>
      <c r="G95" s="79"/>
      <c r="H95" s="79"/>
      <c r="I95" s="79"/>
      <c r="J95" s="81"/>
      <c r="K95" s="1"/>
      <c r="L95" s="1"/>
    </row>
    <row r="96" spans="1:12" s="12" customFormat="1" ht="16.5" hidden="1" thickTop="1" x14ac:dyDescent="0.25">
      <c r="A96" s="88"/>
      <c r="B96" s="89"/>
      <c r="C96" s="89"/>
      <c r="D96" s="90"/>
      <c r="E96" s="91"/>
      <c r="F96" s="90"/>
      <c r="G96" s="90"/>
      <c r="H96" s="90"/>
      <c r="I96" s="90"/>
      <c r="J96" s="87"/>
      <c r="K96" s="1"/>
      <c r="L96" s="1"/>
    </row>
    <row r="97" spans="1:12" s="12" customFormat="1" ht="16.5" hidden="1" thickTop="1" x14ac:dyDescent="0.25">
      <c r="A97" s="83"/>
      <c r="B97" s="84"/>
      <c r="C97" s="84"/>
      <c r="D97" s="92"/>
      <c r="E97" s="93"/>
      <c r="F97" s="92"/>
      <c r="G97" s="92"/>
      <c r="H97" s="92"/>
      <c r="I97" s="92"/>
      <c r="J97" s="94"/>
      <c r="K97" s="1"/>
      <c r="L97" s="1"/>
    </row>
    <row r="98" spans="1:12" s="12" customFormat="1" ht="16.5" hidden="1" thickTop="1" x14ac:dyDescent="0.25">
      <c r="A98" s="83"/>
      <c r="B98" s="84"/>
      <c r="C98" s="84"/>
      <c r="D98" s="92"/>
      <c r="E98" s="93"/>
      <c r="F98" s="92"/>
      <c r="G98" s="92"/>
      <c r="H98" s="92"/>
      <c r="I98" s="92"/>
      <c r="J98" s="94"/>
      <c r="K98" s="1"/>
      <c r="L98" s="1"/>
    </row>
    <row r="99" spans="1:12" s="12" customFormat="1" ht="16.5" hidden="1" thickTop="1" x14ac:dyDescent="0.25">
      <c r="A99" s="95"/>
      <c r="B99" s="96"/>
      <c r="C99" s="78"/>
      <c r="D99" s="80"/>
      <c r="E99" s="97"/>
      <c r="F99" s="98"/>
      <c r="G99" s="98"/>
      <c r="H99" s="98"/>
      <c r="I99" s="98"/>
      <c r="J99" s="99"/>
      <c r="K99" s="1"/>
      <c r="L99" s="1"/>
    </row>
    <row r="100" spans="1:12" ht="15" customHeight="1" thickTop="1" x14ac:dyDescent="0.25">
      <c r="A100" s="16" t="s">
        <v>105</v>
      </c>
      <c r="B100" s="100"/>
      <c r="C100" s="100"/>
      <c r="D100" s="101"/>
      <c r="E100" s="101"/>
      <c r="F100" s="100"/>
      <c r="G100" s="100"/>
      <c r="H100" s="100"/>
      <c r="I100" s="100"/>
      <c r="J100" s="100"/>
      <c r="K100" s="100"/>
      <c r="L100" s="100"/>
    </row>
    <row r="101" spans="1:12" s="4" customFormat="1" ht="26.25" customHeight="1" x14ac:dyDescent="0.25">
      <c r="A101" s="23" t="str">
        <f>[1]ЗАПОЛНИТЬ!F30</f>
        <v>Директор Департаменту</v>
      </c>
      <c r="B101" s="1"/>
      <c r="C101" s="23"/>
      <c r="D101" s="102"/>
      <c r="E101" s="102"/>
      <c r="F101" s="23"/>
      <c r="G101" s="103" t="str">
        <f>[1]ЗАПОЛНИТЬ!F26</f>
        <v>Павло КРОПИВКА</v>
      </c>
      <c r="H101" s="103"/>
      <c r="I101" s="103"/>
      <c r="J101" s="1"/>
      <c r="K101" s="1"/>
      <c r="L101" s="1"/>
    </row>
    <row r="102" spans="1:12" s="4" customFormat="1" ht="20.25" customHeight="1" x14ac:dyDescent="0.25">
      <c r="A102" s="1"/>
      <c r="B102" s="23"/>
      <c r="C102" s="23"/>
      <c r="D102" s="104" t="s">
        <v>106</v>
      </c>
      <c r="E102" s="104"/>
      <c r="F102" s="23"/>
      <c r="G102" s="105" t="s">
        <v>107</v>
      </c>
      <c r="H102" s="105"/>
      <c r="I102" s="1"/>
      <c r="J102" s="1"/>
      <c r="K102" s="1"/>
      <c r="L102" s="1"/>
    </row>
    <row r="103" spans="1:12" s="4" customFormat="1" ht="30.75" customHeight="1" x14ac:dyDescent="0.25">
      <c r="A103" s="23" t="str">
        <f>[1]ЗАПОЛНИТЬ!F31</f>
        <v>Начальник відділу бухобліку і контролю-головний бухгалтер</v>
      </c>
      <c r="B103" s="1"/>
      <c r="C103" s="23"/>
      <c r="D103" s="106"/>
      <c r="E103" s="106"/>
      <c r="F103" s="23"/>
      <c r="G103" s="103" t="str">
        <f>[1]ЗАПОЛНИТЬ!F28</f>
        <v>Наталія КАЛУГА</v>
      </c>
      <c r="H103" s="103"/>
      <c r="I103" s="103"/>
      <c r="J103" s="1"/>
      <c r="K103" s="1"/>
      <c r="L103" s="1"/>
    </row>
    <row r="104" spans="1:12" s="4" customFormat="1" ht="23.25" customHeight="1" x14ac:dyDescent="0.25">
      <c r="A104" s="107" t="str">
        <f>[1]ЗАПОЛНИТЬ!C19</f>
        <v>"08"січня 2026 року</v>
      </c>
      <c r="B104" s="1"/>
      <c r="C104" s="23"/>
      <c r="D104" s="104" t="s">
        <v>106</v>
      </c>
      <c r="E104" s="104"/>
      <c r="F104" s="1"/>
      <c r="G104" s="105" t="s">
        <v>107</v>
      </c>
      <c r="H104" s="105"/>
      <c r="I104" s="108"/>
      <c r="J104" s="1"/>
      <c r="K104" s="1"/>
      <c r="L104" s="1"/>
    </row>
    <row r="105" spans="1:12" s="4" customFormat="1" x14ac:dyDescent="0.25">
      <c r="A105" s="12"/>
    </row>
    <row r="107" spans="1:12" x14ac:dyDescent="0.25">
      <c r="A107" s="109"/>
    </row>
  </sheetData>
  <sheetProtection formatColumns="0" formatRows="0"/>
  <mergeCells count="34">
    <mergeCell ref="D103:E103"/>
    <mergeCell ref="G103:I103"/>
    <mergeCell ref="D104:E104"/>
    <mergeCell ref="G104:H104"/>
    <mergeCell ref="H19:H21"/>
    <mergeCell ref="I19:I21"/>
    <mergeCell ref="J19:J21"/>
    <mergeCell ref="D101:E101"/>
    <mergeCell ref="G101:I101"/>
    <mergeCell ref="D102:E102"/>
    <mergeCell ref="G102:H102"/>
    <mergeCell ref="A15:C15"/>
    <mergeCell ref="E15:J15"/>
    <mergeCell ref="A18:L18"/>
    <mergeCell ref="A19:A21"/>
    <mergeCell ref="B19:B21"/>
    <mergeCell ref="C19:C21"/>
    <mergeCell ref="D19:D21"/>
    <mergeCell ref="E19:E21"/>
    <mergeCell ref="F19:F21"/>
    <mergeCell ref="G19:G21"/>
    <mergeCell ref="B11:G11"/>
    <mergeCell ref="A12:C12"/>
    <mergeCell ref="E12:H12"/>
    <mergeCell ref="A13:C13"/>
    <mergeCell ref="E13:J13"/>
    <mergeCell ref="A14:C14"/>
    <mergeCell ref="E14:J14"/>
    <mergeCell ref="G1:J3"/>
    <mergeCell ref="A4:J4"/>
    <mergeCell ref="A5:F5"/>
    <mergeCell ref="A6:J6"/>
    <mergeCell ref="B9:G9"/>
    <mergeCell ref="B10:G10"/>
  </mergeCells>
  <pageMargins left="0.19685039370078741" right="0.19685039370078741" top="0.59055118110236227" bottom="0.19685039370078741" header="0.59055118110236227" footer="0.19685039370078741"/>
  <pageSetup paperSize="9" scale="8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Пелипенко Наталія</dc:creator>
  <cp:lastModifiedBy>Пелипенко Наталія</cp:lastModifiedBy>
  <dcterms:created xsi:type="dcterms:W3CDTF">2026-01-28T12:03:50Z</dcterms:created>
  <dcterms:modified xsi:type="dcterms:W3CDTF">2026-01-28T12:04:11Z</dcterms:modified>
</cp:coreProperties>
</file>